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DieseArbeitsmappe"/>
  <mc:AlternateContent xmlns:mc="http://schemas.openxmlformats.org/markup-compatibility/2006">
    <mc:Choice Requires="x15">
      <x15ac:absPath xmlns:x15ac="http://schemas.microsoft.com/office/spreadsheetml/2010/11/ac" url="N:\SEK\PERSONAL gemeinsamer Ordner\Personalprozesse\Z9-Prozessbeschreibungen\Arbeitszeiterfassung Kita\2026\"/>
    </mc:Choice>
  </mc:AlternateContent>
  <xr:revisionPtr revIDLastSave="0" documentId="13_ncr:1_{ED5B0289-9697-445B-8008-B00103C0683B}" xr6:coauthVersionLast="47" xr6:coauthVersionMax="47" xr10:uidLastSave="{00000000-0000-0000-0000-000000000000}"/>
  <workbookProtection workbookPassword="ECAB" lockStructure="1"/>
  <bookViews>
    <workbookView xWindow="-120" yWindow="-120" windowWidth="29040" windowHeight="15840" tabRatio="769" xr2:uid="{00000000-000D-0000-FFFF-FFFF00000000}"/>
  </bookViews>
  <sheets>
    <sheet name="Persönliche_Daten" sheetId="14" r:id="rId1"/>
    <sheet name="Jahresübersicht" sheetId="15" r:id="rId2"/>
    <sheet name="Januar" sheetId="1" r:id="rId3"/>
    <sheet name="Februar" sheetId="2" r:id="rId4"/>
    <sheet name="März" sheetId="3" r:id="rId5"/>
    <sheet name="April" sheetId="4" r:id="rId6"/>
    <sheet name="Mai" sheetId="13" r:id="rId7"/>
    <sheet name="Juni" sheetId="12" r:id="rId8"/>
    <sheet name="Juli" sheetId="11" r:id="rId9"/>
    <sheet name="August" sheetId="10" r:id="rId10"/>
    <sheet name="September" sheetId="9" r:id="rId11"/>
    <sheet name="Oktober" sheetId="8" r:id="rId12"/>
    <sheet name="November" sheetId="7" r:id="rId13"/>
    <sheet name="Dezember" sheetId="6" r:id="rId14"/>
  </sheets>
  <definedNames>
    <definedName name="_xlnm.Print_Area" localSheetId="5">April!$B$1:$AK$56</definedName>
    <definedName name="_xlnm.Print_Area" localSheetId="9">August!$B$1:$AO$56</definedName>
    <definedName name="_xlnm.Print_Area" localSheetId="13">Dezember!$B$1:$AK$56</definedName>
    <definedName name="_xlnm.Print_Area" localSheetId="3">Februar!$B$1:$AO$56</definedName>
    <definedName name="_xlnm.Print_Area" localSheetId="2">Januar!$B$1:$AI$56</definedName>
    <definedName name="_xlnm.Print_Area" localSheetId="8">Juli!$B$1:$AI$56</definedName>
    <definedName name="_xlnm.Print_Area" localSheetId="7">Juni!$B$1:$AK$56</definedName>
    <definedName name="_xlnm.Print_Area" localSheetId="6">Mai!$B$1:$AI$56</definedName>
    <definedName name="_xlnm.Print_Area" localSheetId="4">März!$B$1:$AI$56</definedName>
    <definedName name="_xlnm.Print_Area" localSheetId="12">November!$B$1:$BO$56</definedName>
    <definedName name="_xlnm.Print_Area" localSheetId="11">Oktober!$B$1:$AI$56</definedName>
    <definedName name="_xlnm.Print_Area" localSheetId="0">Persönliche_Daten!$A$1:$W$34</definedName>
    <definedName name="_xlnm.Print_Area" localSheetId="10">September!$B$1:$AI$56</definedName>
    <definedName name="Jahr">Persönliche_Daten!$AK$2:$AK$10</definedName>
    <definedName name="Z_22DB5202_71BE_11D3_B97D_005004335D92_.wvu.Cols" localSheetId="5" hidden="1">April!$A:$A,April!$AI:$AP</definedName>
    <definedName name="Z_22DB5202_71BE_11D3_B97D_005004335D92_.wvu.Cols" localSheetId="3" hidden="1">Februar!$A:$A,Februar!$AI:$AP</definedName>
    <definedName name="Z_22DB5202_71BE_11D3_B97D_005004335D92_.wvu.Cols" localSheetId="2" hidden="1">Januar!$A:$A,Januar!$AI:$AP</definedName>
    <definedName name="Z_22DB5202_71BE_11D3_B97D_005004335D92_.wvu.Cols" localSheetId="4" hidden="1">März!$A:$A,März!$AI:$AP</definedName>
    <definedName name="Z_22DB5202_71BE_11D3_B97D_005004335D92_.wvu.PrintArea" localSheetId="5" hidden="1">April!$B$1:$AA$53</definedName>
    <definedName name="Z_22DB5202_71BE_11D3_B97D_005004335D92_.wvu.PrintArea" localSheetId="3" hidden="1">Februar!$B$1:$AA$53</definedName>
    <definedName name="Z_22DB5202_71BE_11D3_B97D_005004335D92_.wvu.PrintArea" localSheetId="2" hidden="1">Januar!$B$1:$AA$56</definedName>
    <definedName name="Z_22DB5202_71BE_11D3_B97D_005004335D92_.wvu.PrintArea" localSheetId="4" hidden="1">März!$B$1:$AA$53</definedName>
  </definedNames>
  <calcPr calcId="191029"/>
  <customWorkbookViews>
    <customWorkbookView name=". - Persönliche Ansicht" guid="{22DB5202-71BE-11D3-B97D-005004335D92}" mergeInterval="0" personalView="1" maximized="1" windowWidth="796" windowHeight="46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R43" i="3" l="1"/>
  <c r="BO43" i="3"/>
  <c r="BN43" i="3"/>
  <c r="BM43" i="3"/>
  <c r="BP43" i="3" s="1"/>
  <c r="BK43" i="3"/>
  <c r="BJ43" i="3"/>
  <c r="BI43" i="3"/>
  <c r="BL43" i="3" s="1"/>
  <c r="BF43" i="3"/>
  <c r="BC43" i="3"/>
  <c r="BB43" i="3"/>
  <c r="BA43" i="3"/>
  <c r="BD43" i="3" s="1"/>
  <c r="AY43" i="3"/>
  <c r="AX43" i="3"/>
  <c r="AW43" i="3"/>
  <c r="AZ43" i="3" s="1"/>
  <c r="AV43" i="3"/>
  <c r="AK43" i="3"/>
  <c r="BR42" i="3"/>
  <c r="BO42" i="3"/>
  <c r="BN42" i="3"/>
  <c r="BM42" i="3"/>
  <c r="BK42" i="3"/>
  <c r="BJ42" i="3"/>
  <c r="BL42" i="3" s="1"/>
  <c r="BI42" i="3"/>
  <c r="BF42" i="3"/>
  <c r="BE42" i="3"/>
  <c r="BC42" i="3"/>
  <c r="BB42" i="3"/>
  <c r="BA42" i="3"/>
  <c r="BD42" i="3" s="1"/>
  <c r="AY42" i="3"/>
  <c r="AX42" i="3"/>
  <c r="AW42" i="3"/>
  <c r="AZ42" i="3" s="1"/>
  <c r="AV42" i="3"/>
  <c r="AK42" i="3"/>
  <c r="BR41" i="3"/>
  <c r="BO41" i="3"/>
  <c r="BN41" i="3"/>
  <c r="BP41" i="3" s="1"/>
  <c r="BM41" i="3"/>
  <c r="BK41" i="3"/>
  <c r="BJ41" i="3"/>
  <c r="BI41" i="3"/>
  <c r="BF41" i="3"/>
  <c r="BC41" i="3"/>
  <c r="BB41" i="3"/>
  <c r="BA41" i="3"/>
  <c r="BD41" i="3" s="1"/>
  <c r="AY41" i="3"/>
  <c r="AX41" i="3"/>
  <c r="AW41" i="3"/>
  <c r="AZ41" i="3" s="1"/>
  <c r="BE41" i="3" s="1"/>
  <c r="AV41" i="3"/>
  <c r="AK41" i="3"/>
  <c r="BR40" i="3"/>
  <c r="BO40" i="3"/>
  <c r="BN40" i="3"/>
  <c r="BM40" i="3"/>
  <c r="BK40" i="3"/>
  <c r="BJ40" i="3"/>
  <c r="BL40" i="3" s="1"/>
  <c r="BI40" i="3"/>
  <c r="BF40" i="3"/>
  <c r="BE40" i="3"/>
  <c r="BC40" i="3"/>
  <c r="BB40" i="3"/>
  <c r="BA40" i="3"/>
  <c r="BD40" i="3" s="1"/>
  <c r="AY40" i="3"/>
  <c r="AX40" i="3"/>
  <c r="AW40" i="3"/>
  <c r="AZ40" i="3" s="1"/>
  <c r="AV40" i="3"/>
  <c r="AK40" i="3"/>
  <c r="BR39" i="3"/>
  <c r="BO39" i="3"/>
  <c r="BN39" i="3"/>
  <c r="BP39" i="3" s="1"/>
  <c r="BM39" i="3"/>
  <c r="BK39" i="3"/>
  <c r="BJ39" i="3"/>
  <c r="BI39" i="3"/>
  <c r="BF39" i="3"/>
  <c r="BC39" i="3"/>
  <c r="BB39" i="3"/>
  <c r="BA39" i="3"/>
  <c r="BD39" i="3" s="1"/>
  <c r="AY39" i="3"/>
  <c r="AX39" i="3"/>
  <c r="AW39" i="3"/>
  <c r="AZ39" i="3" s="1"/>
  <c r="AV39" i="3"/>
  <c r="AK39" i="3"/>
  <c r="BR38" i="3"/>
  <c r="BO38" i="3"/>
  <c r="BN38" i="3"/>
  <c r="BM38" i="3"/>
  <c r="BK38" i="3"/>
  <c r="BJ38" i="3"/>
  <c r="BL38" i="3" s="1"/>
  <c r="BI38" i="3"/>
  <c r="BF38" i="3"/>
  <c r="BE38" i="3"/>
  <c r="BC38" i="3"/>
  <c r="BB38" i="3"/>
  <c r="BA38" i="3"/>
  <c r="BD38" i="3" s="1"/>
  <c r="AY38" i="3"/>
  <c r="AX38" i="3"/>
  <c r="AW38" i="3"/>
  <c r="AZ38" i="3" s="1"/>
  <c r="AV38" i="3"/>
  <c r="AK38" i="3"/>
  <c r="BR37" i="3"/>
  <c r="BO37" i="3"/>
  <c r="BN37" i="3"/>
  <c r="BP37" i="3" s="1"/>
  <c r="BM37" i="3"/>
  <c r="BK37" i="3"/>
  <c r="BJ37" i="3"/>
  <c r="BI37" i="3"/>
  <c r="BF37" i="3"/>
  <c r="BC37" i="3"/>
  <c r="BB37" i="3"/>
  <c r="BA37" i="3"/>
  <c r="BD37" i="3" s="1"/>
  <c r="AY37" i="3"/>
  <c r="AX37" i="3"/>
  <c r="AW37" i="3"/>
  <c r="AZ37" i="3" s="1"/>
  <c r="BE37" i="3" s="1"/>
  <c r="AV37" i="3"/>
  <c r="AK37" i="3"/>
  <c r="BR36" i="3"/>
  <c r="BO36" i="3"/>
  <c r="BN36" i="3"/>
  <c r="BM36" i="3"/>
  <c r="BK36" i="3"/>
  <c r="BJ36" i="3"/>
  <c r="BL36" i="3" s="1"/>
  <c r="BI36" i="3"/>
  <c r="BF36" i="3"/>
  <c r="BE36" i="3"/>
  <c r="BC36" i="3"/>
  <c r="BB36" i="3"/>
  <c r="BA36" i="3"/>
  <c r="BD36" i="3" s="1"/>
  <c r="AY36" i="3"/>
  <c r="AX36" i="3"/>
  <c r="AW36" i="3"/>
  <c r="AZ36" i="3" s="1"/>
  <c r="AV36" i="3"/>
  <c r="AK36" i="3"/>
  <c r="BR35" i="3"/>
  <c r="BO35" i="3"/>
  <c r="BN35" i="3"/>
  <c r="BP35" i="3" s="1"/>
  <c r="BM35" i="3"/>
  <c r="BK35" i="3"/>
  <c r="BJ35" i="3"/>
  <c r="BI35" i="3"/>
  <c r="BF35" i="3"/>
  <c r="BC35" i="3"/>
  <c r="BB35" i="3"/>
  <c r="BA35" i="3"/>
  <c r="BD35" i="3" s="1"/>
  <c r="AY35" i="3"/>
  <c r="AX35" i="3"/>
  <c r="AW35" i="3"/>
  <c r="AZ35" i="3" s="1"/>
  <c r="AV35" i="3"/>
  <c r="AK35" i="3"/>
  <c r="BR34" i="3"/>
  <c r="BO34" i="3"/>
  <c r="BN34" i="3"/>
  <c r="BM34" i="3"/>
  <c r="BK34" i="3"/>
  <c r="BJ34" i="3"/>
  <c r="BL34" i="3" s="1"/>
  <c r="BI34" i="3"/>
  <c r="BF34" i="3"/>
  <c r="BE34" i="3"/>
  <c r="BC34" i="3"/>
  <c r="BB34" i="3"/>
  <c r="BA34" i="3"/>
  <c r="BD34" i="3" s="1"/>
  <c r="AY34" i="3"/>
  <c r="AX34" i="3"/>
  <c r="AW34" i="3"/>
  <c r="AZ34" i="3" s="1"/>
  <c r="AV34" i="3"/>
  <c r="AK34" i="3"/>
  <c r="BR33" i="3"/>
  <c r="BO33" i="3"/>
  <c r="BN33" i="3"/>
  <c r="BP33" i="3" s="1"/>
  <c r="BM33" i="3"/>
  <c r="BK33" i="3"/>
  <c r="BJ33" i="3"/>
  <c r="BI33" i="3"/>
  <c r="BF33" i="3"/>
  <c r="BC33" i="3"/>
  <c r="BB33" i="3"/>
  <c r="BA33" i="3"/>
  <c r="BD33" i="3" s="1"/>
  <c r="AY33" i="3"/>
  <c r="AX33" i="3"/>
  <c r="AW33" i="3"/>
  <c r="AZ33" i="3" s="1"/>
  <c r="BE33" i="3" s="1"/>
  <c r="AV33" i="3"/>
  <c r="AK33" i="3"/>
  <c r="BR32" i="3"/>
  <c r="BO32" i="3"/>
  <c r="BN32" i="3"/>
  <c r="BM32" i="3"/>
  <c r="BK32" i="3"/>
  <c r="BJ32" i="3"/>
  <c r="BI32" i="3"/>
  <c r="BF32" i="3"/>
  <c r="BE32" i="3"/>
  <c r="BC32" i="3"/>
  <c r="BB32" i="3"/>
  <c r="BA32" i="3"/>
  <c r="BD32" i="3" s="1"/>
  <c r="AY32" i="3"/>
  <c r="AX32" i="3"/>
  <c r="AW32" i="3"/>
  <c r="AZ32" i="3" s="1"/>
  <c r="AV32" i="3"/>
  <c r="AK32" i="3"/>
  <c r="BR31" i="3"/>
  <c r="BO31" i="3"/>
  <c r="BP31" i="3" s="1"/>
  <c r="BN31" i="3"/>
  <c r="BM31" i="3"/>
  <c r="BK31" i="3"/>
  <c r="BL31" i="3" s="1"/>
  <c r="BQ31" i="3" s="1"/>
  <c r="BJ31" i="3"/>
  <c r="BI31" i="3"/>
  <c r="BF31" i="3"/>
  <c r="BC31" i="3"/>
  <c r="BB31" i="3"/>
  <c r="BA31" i="3"/>
  <c r="BD31" i="3" s="1"/>
  <c r="AY31" i="3"/>
  <c r="AX31" i="3"/>
  <c r="AW31" i="3"/>
  <c r="AZ31" i="3" s="1"/>
  <c r="AV31" i="3"/>
  <c r="AK31" i="3"/>
  <c r="BR30" i="3"/>
  <c r="BO30" i="3"/>
  <c r="BP30" i="3" s="1"/>
  <c r="BN30" i="3"/>
  <c r="BM30" i="3"/>
  <c r="BK30" i="3"/>
  <c r="BL30" i="3" s="1"/>
  <c r="BJ30" i="3"/>
  <c r="BI30" i="3"/>
  <c r="BF30" i="3"/>
  <c r="BE30" i="3"/>
  <c r="BC30" i="3"/>
  <c r="BB30" i="3"/>
  <c r="BA30" i="3"/>
  <c r="BD30" i="3" s="1"/>
  <c r="AY30" i="3"/>
  <c r="AX30" i="3"/>
  <c r="AW30" i="3"/>
  <c r="AZ30" i="3" s="1"/>
  <c r="AV30" i="3"/>
  <c r="AK30" i="3"/>
  <c r="BR29" i="3"/>
  <c r="BO29" i="3"/>
  <c r="BP29" i="3" s="1"/>
  <c r="BN29" i="3"/>
  <c r="BM29" i="3"/>
  <c r="BK29" i="3"/>
  <c r="BL29" i="3" s="1"/>
  <c r="BJ29" i="3"/>
  <c r="BI29" i="3"/>
  <c r="BF29" i="3"/>
  <c r="BC29" i="3"/>
  <c r="BB29" i="3"/>
  <c r="BA29" i="3"/>
  <c r="BD29" i="3" s="1"/>
  <c r="AY29" i="3"/>
  <c r="AX29" i="3"/>
  <c r="AW29" i="3"/>
  <c r="AZ29" i="3" s="1"/>
  <c r="BE29" i="3" s="1"/>
  <c r="AV29" i="3"/>
  <c r="AK29" i="3"/>
  <c r="BR28" i="3"/>
  <c r="BO28" i="3"/>
  <c r="BP28" i="3" s="1"/>
  <c r="BN28" i="3"/>
  <c r="BM28" i="3"/>
  <c r="BK28" i="3"/>
  <c r="BL28" i="3" s="1"/>
  <c r="BJ28" i="3"/>
  <c r="BI28" i="3"/>
  <c r="BF28" i="3"/>
  <c r="BE28" i="3"/>
  <c r="BC28" i="3"/>
  <c r="BB28" i="3"/>
  <c r="BA28" i="3"/>
  <c r="BD28" i="3" s="1"/>
  <c r="AY28" i="3"/>
  <c r="AX28" i="3"/>
  <c r="AW28" i="3"/>
  <c r="AZ28" i="3" s="1"/>
  <c r="AV28" i="3"/>
  <c r="AK28" i="3"/>
  <c r="BR27" i="3"/>
  <c r="BO27" i="3"/>
  <c r="BP27" i="3" s="1"/>
  <c r="BN27" i="3"/>
  <c r="BM27" i="3"/>
  <c r="BK27" i="3"/>
  <c r="BL27" i="3" s="1"/>
  <c r="BJ27" i="3"/>
  <c r="BI27" i="3"/>
  <c r="BF27" i="3"/>
  <c r="BC27" i="3"/>
  <c r="BB27" i="3"/>
  <c r="BA27" i="3"/>
  <c r="BD27" i="3" s="1"/>
  <c r="AY27" i="3"/>
  <c r="AX27" i="3"/>
  <c r="AW27" i="3"/>
  <c r="AZ27" i="3" s="1"/>
  <c r="AV27" i="3"/>
  <c r="AK27" i="3"/>
  <c r="BR26" i="3"/>
  <c r="BO26" i="3"/>
  <c r="BP26" i="3" s="1"/>
  <c r="BN26" i="3"/>
  <c r="BM26" i="3"/>
  <c r="BK26" i="3"/>
  <c r="BL26" i="3" s="1"/>
  <c r="BJ26" i="3"/>
  <c r="BI26" i="3"/>
  <c r="BF26" i="3"/>
  <c r="BE26" i="3"/>
  <c r="BC26" i="3"/>
  <c r="BB26" i="3"/>
  <c r="BA26" i="3"/>
  <c r="BD26" i="3" s="1"/>
  <c r="AY26" i="3"/>
  <c r="AX26" i="3"/>
  <c r="AW26" i="3"/>
  <c r="AZ26" i="3" s="1"/>
  <c r="AV26" i="3"/>
  <c r="AK26" i="3"/>
  <c r="BR25" i="3"/>
  <c r="BO25" i="3"/>
  <c r="BP25" i="3" s="1"/>
  <c r="BN25" i="3"/>
  <c r="BM25" i="3"/>
  <c r="BK25" i="3"/>
  <c r="BL25" i="3" s="1"/>
  <c r="BJ25" i="3"/>
  <c r="BI25" i="3"/>
  <c r="BF25" i="3"/>
  <c r="BC25" i="3"/>
  <c r="BB25" i="3"/>
  <c r="BA25" i="3"/>
  <c r="BD25" i="3" s="1"/>
  <c r="AY25" i="3"/>
  <c r="AX25" i="3"/>
  <c r="AW25" i="3"/>
  <c r="AZ25" i="3" s="1"/>
  <c r="BE25" i="3" s="1"/>
  <c r="AV25" i="3"/>
  <c r="AK25" i="3"/>
  <c r="BR24" i="3"/>
  <c r="BO24" i="3"/>
  <c r="BP24" i="3" s="1"/>
  <c r="BN24" i="3"/>
  <c r="BM24" i="3"/>
  <c r="BK24" i="3"/>
  <c r="BL24" i="3" s="1"/>
  <c r="BJ24" i="3"/>
  <c r="BI24" i="3"/>
  <c r="BF24" i="3"/>
  <c r="BE24" i="3"/>
  <c r="BC24" i="3"/>
  <c r="BB24" i="3"/>
  <c r="BA24" i="3"/>
  <c r="BD24" i="3" s="1"/>
  <c r="AY24" i="3"/>
  <c r="AX24" i="3"/>
  <c r="AW24" i="3"/>
  <c r="AZ24" i="3" s="1"/>
  <c r="AV24" i="3"/>
  <c r="AK24" i="3"/>
  <c r="BR23" i="3"/>
  <c r="BO23" i="3"/>
  <c r="BP23" i="3" s="1"/>
  <c r="BN23" i="3"/>
  <c r="BM23" i="3"/>
  <c r="BK23" i="3"/>
  <c r="BL23" i="3" s="1"/>
  <c r="BJ23" i="3"/>
  <c r="BI23" i="3"/>
  <c r="BF23" i="3"/>
  <c r="BC23" i="3"/>
  <c r="BB23" i="3"/>
  <c r="BA23" i="3"/>
  <c r="BD23" i="3" s="1"/>
  <c r="AY23" i="3"/>
  <c r="AX23" i="3"/>
  <c r="AW23" i="3"/>
  <c r="AZ23" i="3" s="1"/>
  <c r="AV23" i="3"/>
  <c r="AK23" i="3"/>
  <c r="BR22" i="3"/>
  <c r="BO22" i="3"/>
  <c r="BP22" i="3" s="1"/>
  <c r="BN22" i="3"/>
  <c r="BM22" i="3"/>
  <c r="BK22" i="3"/>
  <c r="BL22" i="3" s="1"/>
  <c r="BJ22" i="3"/>
  <c r="BI22" i="3"/>
  <c r="BF22" i="3"/>
  <c r="BE22" i="3"/>
  <c r="BC22" i="3"/>
  <c r="BB22" i="3"/>
  <c r="BA22" i="3"/>
  <c r="BD22" i="3" s="1"/>
  <c r="AY22" i="3"/>
  <c r="AX22" i="3"/>
  <c r="AW22" i="3"/>
  <c r="AZ22" i="3" s="1"/>
  <c r="AV22" i="3"/>
  <c r="AK22" i="3"/>
  <c r="BR21" i="3"/>
  <c r="BO21" i="3"/>
  <c r="BP21" i="3" s="1"/>
  <c r="BN21" i="3"/>
  <c r="BM21" i="3"/>
  <c r="BK21" i="3"/>
  <c r="BL21" i="3" s="1"/>
  <c r="BJ21" i="3"/>
  <c r="BI21" i="3"/>
  <c r="BF21" i="3"/>
  <c r="BC21" i="3"/>
  <c r="BB21" i="3"/>
  <c r="BA21" i="3"/>
  <c r="BD21" i="3" s="1"/>
  <c r="AY21" i="3"/>
  <c r="AX21" i="3"/>
  <c r="AW21" i="3"/>
  <c r="AZ21" i="3" s="1"/>
  <c r="BE21" i="3" s="1"/>
  <c r="AV21" i="3"/>
  <c r="AK21" i="3"/>
  <c r="BR20" i="3"/>
  <c r="BO20" i="3"/>
  <c r="BP20" i="3" s="1"/>
  <c r="BN20" i="3"/>
  <c r="BM20" i="3"/>
  <c r="BK20" i="3"/>
  <c r="BL20" i="3" s="1"/>
  <c r="BJ20" i="3"/>
  <c r="BI20" i="3"/>
  <c r="BF20" i="3"/>
  <c r="BE20" i="3"/>
  <c r="BC20" i="3"/>
  <c r="BB20" i="3"/>
  <c r="BA20" i="3"/>
  <c r="BD20" i="3" s="1"/>
  <c r="AY20" i="3"/>
  <c r="AX20" i="3"/>
  <c r="AW20" i="3"/>
  <c r="AZ20" i="3" s="1"/>
  <c r="AV20" i="3"/>
  <c r="AK20" i="3"/>
  <c r="BR19" i="3"/>
  <c r="BO19" i="3"/>
  <c r="BP19" i="3" s="1"/>
  <c r="BN19" i="3"/>
  <c r="BM19" i="3"/>
  <c r="BK19" i="3"/>
  <c r="BL19" i="3" s="1"/>
  <c r="BJ19" i="3"/>
  <c r="BI19" i="3"/>
  <c r="BF19" i="3"/>
  <c r="BC19" i="3"/>
  <c r="BB19" i="3"/>
  <c r="BA19" i="3"/>
  <c r="BD19" i="3" s="1"/>
  <c r="AY19" i="3"/>
  <c r="AX19" i="3"/>
  <c r="AW19" i="3"/>
  <c r="AZ19" i="3" s="1"/>
  <c r="AV19" i="3"/>
  <c r="AK19" i="3"/>
  <c r="BR18" i="3"/>
  <c r="BO18" i="3"/>
  <c r="BP18" i="3" s="1"/>
  <c r="BN18" i="3"/>
  <c r="BM18" i="3"/>
  <c r="BK18" i="3"/>
  <c r="BL18" i="3" s="1"/>
  <c r="BJ18" i="3"/>
  <c r="BI18" i="3"/>
  <c r="BF18" i="3"/>
  <c r="BE18" i="3"/>
  <c r="BC18" i="3"/>
  <c r="BB18" i="3"/>
  <c r="BA18" i="3"/>
  <c r="BD18" i="3" s="1"/>
  <c r="AY18" i="3"/>
  <c r="AX18" i="3"/>
  <c r="AW18" i="3"/>
  <c r="AZ18" i="3" s="1"/>
  <c r="AV18" i="3"/>
  <c r="AK18" i="3"/>
  <c r="BR17" i="3"/>
  <c r="BO17" i="3"/>
  <c r="BP17" i="3" s="1"/>
  <c r="BN17" i="3"/>
  <c r="BM17" i="3"/>
  <c r="BK17" i="3"/>
  <c r="BL17" i="3" s="1"/>
  <c r="BJ17" i="3"/>
  <c r="BI17" i="3"/>
  <c r="BF17" i="3"/>
  <c r="BC17" i="3"/>
  <c r="BB17" i="3"/>
  <c r="BA17" i="3"/>
  <c r="BD17" i="3" s="1"/>
  <c r="AY17" i="3"/>
  <c r="AX17" i="3"/>
  <c r="AW17" i="3"/>
  <c r="AZ17" i="3" s="1"/>
  <c r="BE17" i="3" s="1"/>
  <c r="AV17" i="3"/>
  <c r="AK17" i="3"/>
  <c r="BR16" i="3"/>
  <c r="BO16" i="3"/>
  <c r="BP16" i="3" s="1"/>
  <c r="BN16" i="3"/>
  <c r="BM16" i="3"/>
  <c r="BK16" i="3"/>
  <c r="BL16" i="3" s="1"/>
  <c r="BQ16" i="3" s="1"/>
  <c r="BJ16" i="3"/>
  <c r="BI16" i="3"/>
  <c r="BF16" i="3"/>
  <c r="BE16" i="3"/>
  <c r="BC16" i="3"/>
  <c r="BB16" i="3"/>
  <c r="BA16" i="3"/>
  <c r="BD16" i="3" s="1"/>
  <c r="AY16" i="3"/>
  <c r="AX16" i="3"/>
  <c r="AW16" i="3"/>
  <c r="AZ16" i="3" s="1"/>
  <c r="AV16" i="3"/>
  <c r="AK16" i="3"/>
  <c r="BR15" i="3"/>
  <c r="BO15" i="3"/>
  <c r="BP15" i="3" s="1"/>
  <c r="BN15" i="3"/>
  <c r="BM15" i="3"/>
  <c r="BK15" i="3"/>
  <c r="BL15" i="3" s="1"/>
  <c r="BQ15" i="3" s="1"/>
  <c r="BJ15" i="3"/>
  <c r="BI15" i="3"/>
  <c r="BF15" i="3"/>
  <c r="BC15" i="3"/>
  <c r="BB15" i="3"/>
  <c r="BA15" i="3"/>
  <c r="AY15" i="3"/>
  <c r="AX15" i="3"/>
  <c r="AW15" i="3"/>
  <c r="AZ15" i="3" s="1"/>
  <c r="AV15" i="3"/>
  <c r="AK15" i="3"/>
  <c r="BR14" i="3"/>
  <c r="BO14" i="3"/>
  <c r="BP14" i="3" s="1"/>
  <c r="BN14" i="3"/>
  <c r="BM14" i="3"/>
  <c r="BK14" i="3"/>
  <c r="BL14" i="3" s="1"/>
  <c r="BJ14" i="3"/>
  <c r="BI14" i="3"/>
  <c r="BF14" i="3"/>
  <c r="BC14" i="3"/>
  <c r="BB14" i="3"/>
  <c r="BA14" i="3"/>
  <c r="BD14" i="3" s="1"/>
  <c r="AY14" i="3"/>
  <c r="AX14" i="3"/>
  <c r="AW14" i="3"/>
  <c r="AV14" i="3"/>
  <c r="AK14" i="3"/>
  <c r="BR13" i="3"/>
  <c r="BO13" i="3"/>
  <c r="BP13" i="3" s="1"/>
  <c r="BN13" i="3"/>
  <c r="BM13" i="3"/>
  <c r="BK13" i="3"/>
  <c r="BL13" i="3" s="1"/>
  <c r="BQ13" i="3" s="1"/>
  <c r="BJ13" i="3"/>
  <c r="BI13" i="3"/>
  <c r="BH13" i="3"/>
  <c r="BF13" i="3"/>
  <c r="BC13" i="3"/>
  <c r="BB13" i="3"/>
  <c r="BA13" i="3"/>
  <c r="BD13" i="3" s="1"/>
  <c r="AY13" i="3"/>
  <c r="AX13" i="3"/>
  <c r="AW13" i="3"/>
  <c r="AV13" i="3"/>
  <c r="AK13" i="3"/>
  <c r="AI8" i="3"/>
  <c r="AW2" i="3"/>
  <c r="BR43" i="4"/>
  <c r="BO43" i="4"/>
  <c r="BP43" i="4" s="1"/>
  <c r="BN43" i="4"/>
  <c r="BM43" i="4"/>
  <c r="BK43" i="4"/>
  <c r="BL43" i="4" s="1"/>
  <c r="BJ43" i="4"/>
  <c r="BI43" i="4"/>
  <c r="BF43" i="4"/>
  <c r="BC43" i="4"/>
  <c r="BB43" i="4"/>
  <c r="BA43" i="4"/>
  <c r="AY43" i="4"/>
  <c r="AX43" i="4"/>
  <c r="AW43" i="4"/>
  <c r="AZ43" i="4" s="1"/>
  <c r="AV43" i="4"/>
  <c r="AK43" i="4"/>
  <c r="BR42" i="4"/>
  <c r="BO42" i="4"/>
  <c r="BP42" i="4" s="1"/>
  <c r="BN42" i="4"/>
  <c r="BM42" i="4"/>
  <c r="BK42" i="4"/>
  <c r="BL42" i="4" s="1"/>
  <c r="BQ42" i="4" s="1"/>
  <c r="BJ42" i="4"/>
  <c r="BI42" i="4"/>
  <c r="BF42" i="4"/>
  <c r="BC42" i="4"/>
  <c r="BB42" i="4"/>
  <c r="BA42" i="4"/>
  <c r="BD42" i="4" s="1"/>
  <c r="AY42" i="4"/>
  <c r="AX42" i="4"/>
  <c r="AW42" i="4"/>
  <c r="AV42" i="4"/>
  <c r="AK42" i="4"/>
  <c r="BR41" i="4"/>
  <c r="BO41" i="4"/>
  <c r="BP41" i="4" s="1"/>
  <c r="BN41" i="4"/>
  <c r="BM41" i="4"/>
  <c r="BK41" i="4"/>
  <c r="BL41" i="4" s="1"/>
  <c r="BQ41" i="4" s="1"/>
  <c r="BJ41" i="4"/>
  <c r="BI41" i="4"/>
  <c r="BF41" i="4"/>
  <c r="BE41" i="4"/>
  <c r="BC41" i="4"/>
  <c r="BB41" i="4"/>
  <c r="BA41" i="4"/>
  <c r="BD41" i="4" s="1"/>
  <c r="AY41" i="4"/>
  <c r="AX41" i="4"/>
  <c r="AW41" i="4"/>
  <c r="AZ41" i="4" s="1"/>
  <c r="AV41" i="4"/>
  <c r="AK41" i="4"/>
  <c r="BR40" i="4"/>
  <c r="BP40" i="4"/>
  <c r="BO40" i="4"/>
  <c r="BN40" i="4"/>
  <c r="BM40" i="4"/>
  <c r="BL40" i="4"/>
  <c r="BQ40" i="4" s="1"/>
  <c r="BK40" i="4"/>
  <c r="BJ40" i="4"/>
  <c r="BI40" i="4"/>
  <c r="BF40" i="4"/>
  <c r="BC40" i="4"/>
  <c r="BB40" i="4"/>
  <c r="BA40" i="4"/>
  <c r="AY40" i="4"/>
  <c r="AX40" i="4"/>
  <c r="AW40" i="4"/>
  <c r="AZ40" i="4" s="1"/>
  <c r="AV40" i="4"/>
  <c r="AK40" i="4"/>
  <c r="BR39" i="4"/>
  <c r="BO39" i="4"/>
  <c r="BN39" i="4"/>
  <c r="BP39" i="4" s="1"/>
  <c r="BM39" i="4"/>
  <c r="BK39" i="4"/>
  <c r="BJ39" i="4"/>
  <c r="BL39" i="4" s="1"/>
  <c r="BI39" i="4"/>
  <c r="BF39" i="4"/>
  <c r="BD39" i="4"/>
  <c r="BC39" i="4"/>
  <c r="BB39" i="4"/>
  <c r="BA39" i="4"/>
  <c r="AZ39" i="4"/>
  <c r="BE39" i="4" s="1"/>
  <c r="AY39" i="4"/>
  <c r="AX39" i="4"/>
  <c r="AW39" i="4"/>
  <c r="AV39" i="4"/>
  <c r="AK39" i="4"/>
  <c r="BR38" i="4"/>
  <c r="BP38" i="4"/>
  <c r="BO38" i="4"/>
  <c r="BN38" i="4"/>
  <c r="BM38" i="4"/>
  <c r="BL38" i="4"/>
  <c r="BQ38" i="4" s="1"/>
  <c r="BK38" i="4"/>
  <c r="BJ38" i="4"/>
  <c r="BI38" i="4"/>
  <c r="BF38" i="4"/>
  <c r="BC38" i="4"/>
  <c r="BB38" i="4"/>
  <c r="BD38" i="4" s="1"/>
  <c r="BA38" i="4"/>
  <c r="AY38" i="4"/>
  <c r="AX38" i="4"/>
  <c r="AZ38" i="4" s="1"/>
  <c r="BE38" i="4" s="1"/>
  <c r="AW38" i="4"/>
  <c r="AV38" i="4"/>
  <c r="AK38" i="4"/>
  <c r="BR37" i="4"/>
  <c r="BP37" i="4"/>
  <c r="BO37" i="4"/>
  <c r="BN37" i="4"/>
  <c r="BM37" i="4"/>
  <c r="BL37" i="4"/>
  <c r="BQ37" i="4" s="1"/>
  <c r="BK37" i="4"/>
  <c r="BJ37" i="4"/>
  <c r="BI37" i="4"/>
  <c r="BF37" i="4"/>
  <c r="BC37" i="4"/>
  <c r="BB37" i="4"/>
  <c r="BA37" i="4"/>
  <c r="AY37" i="4"/>
  <c r="AX37" i="4"/>
  <c r="AZ37" i="4" s="1"/>
  <c r="AW37" i="4"/>
  <c r="AV37" i="4"/>
  <c r="AK37" i="4"/>
  <c r="BR36" i="4"/>
  <c r="BP36" i="4"/>
  <c r="BO36" i="4"/>
  <c r="BN36" i="4"/>
  <c r="BM36" i="4"/>
  <c r="BL36" i="4"/>
  <c r="BQ36" i="4" s="1"/>
  <c r="BK36" i="4"/>
  <c r="BJ36" i="4"/>
  <c r="BI36" i="4"/>
  <c r="BF36" i="4"/>
  <c r="BC36" i="4"/>
  <c r="BB36" i="4"/>
  <c r="BA36" i="4"/>
  <c r="AY36" i="4"/>
  <c r="AX36" i="4"/>
  <c r="AW36" i="4"/>
  <c r="AV36" i="4"/>
  <c r="AK36" i="4"/>
  <c r="BR35" i="4"/>
  <c r="BP35" i="4"/>
  <c r="BO35" i="4"/>
  <c r="BN35" i="4"/>
  <c r="BM35" i="4"/>
  <c r="BL35" i="4"/>
  <c r="BQ35" i="4" s="1"/>
  <c r="BK35" i="4"/>
  <c r="BJ35" i="4"/>
  <c r="BI35" i="4"/>
  <c r="BF35" i="4"/>
  <c r="BC35" i="4"/>
  <c r="BB35" i="4"/>
  <c r="BA35" i="4"/>
  <c r="AY35" i="4"/>
  <c r="AX35" i="4"/>
  <c r="AW35" i="4"/>
  <c r="AV35" i="4"/>
  <c r="AK35" i="4"/>
  <c r="BR34" i="4"/>
  <c r="BP34" i="4"/>
  <c r="BO34" i="4"/>
  <c r="BN34" i="4"/>
  <c r="BM34" i="4"/>
  <c r="BL34" i="4"/>
  <c r="BQ34" i="4" s="1"/>
  <c r="BK34" i="4"/>
  <c r="BJ34" i="4"/>
  <c r="BI34" i="4"/>
  <c r="BF34" i="4"/>
  <c r="BC34" i="4"/>
  <c r="BB34" i="4"/>
  <c r="BA34" i="4"/>
  <c r="AY34" i="4"/>
  <c r="AX34" i="4"/>
  <c r="AZ34" i="4" s="1"/>
  <c r="AW34" i="4"/>
  <c r="AV34" i="4"/>
  <c r="AK34" i="4"/>
  <c r="BR33" i="4"/>
  <c r="BP33" i="4"/>
  <c r="BO33" i="4"/>
  <c r="BN33" i="4"/>
  <c r="BM33" i="4"/>
  <c r="BL33" i="4"/>
  <c r="BQ33" i="4" s="1"/>
  <c r="BK33" i="4"/>
  <c r="BJ33" i="4"/>
  <c r="BI33" i="4"/>
  <c r="BF33" i="4"/>
  <c r="BD33" i="4"/>
  <c r="BC33" i="4"/>
  <c r="BB33" i="4"/>
  <c r="BA33" i="4"/>
  <c r="AZ33" i="4"/>
  <c r="BE33" i="4" s="1"/>
  <c r="AY33" i="4"/>
  <c r="AX33" i="4"/>
  <c r="AW33" i="4"/>
  <c r="AV33" i="4"/>
  <c r="AK33" i="4"/>
  <c r="BR32" i="4"/>
  <c r="BO32" i="4"/>
  <c r="BN32" i="4"/>
  <c r="BM32" i="4"/>
  <c r="BK32" i="4"/>
  <c r="BJ32" i="4"/>
  <c r="BI32" i="4"/>
  <c r="BL32" i="4" s="1"/>
  <c r="BF32" i="4"/>
  <c r="BC32" i="4"/>
  <c r="BB32" i="4"/>
  <c r="BD32" i="4" s="1"/>
  <c r="BA32" i="4"/>
  <c r="AY32" i="4"/>
  <c r="AX32" i="4"/>
  <c r="AW32" i="4"/>
  <c r="AV32" i="4"/>
  <c r="AK32" i="4"/>
  <c r="BR31" i="4"/>
  <c r="BP31" i="4"/>
  <c r="BO31" i="4"/>
  <c r="BN31" i="4"/>
  <c r="BM31" i="4"/>
  <c r="BL31" i="4"/>
  <c r="BQ31" i="4" s="1"/>
  <c r="BK31" i="4"/>
  <c r="BJ31" i="4"/>
  <c r="BI31" i="4"/>
  <c r="BF31" i="4"/>
  <c r="BD31" i="4"/>
  <c r="BC31" i="4"/>
  <c r="BB31" i="4"/>
  <c r="BA31" i="4"/>
  <c r="AZ31" i="4"/>
  <c r="BE31" i="4" s="1"/>
  <c r="AY31" i="4"/>
  <c r="AX31" i="4"/>
  <c r="AW31" i="4"/>
  <c r="AV31" i="4"/>
  <c r="AK31" i="4"/>
  <c r="BR30" i="4"/>
  <c r="BO30" i="4"/>
  <c r="BN30" i="4"/>
  <c r="BM30" i="4"/>
  <c r="BP30" i="4" s="1"/>
  <c r="BK30" i="4"/>
  <c r="BJ30" i="4"/>
  <c r="BI30" i="4"/>
  <c r="BF30" i="4"/>
  <c r="BC30" i="4"/>
  <c r="BB30" i="4"/>
  <c r="BD30" i="4" s="1"/>
  <c r="BA30" i="4"/>
  <c r="AY30" i="4"/>
  <c r="AX30" i="4"/>
  <c r="AZ30" i="4" s="1"/>
  <c r="AW30" i="4"/>
  <c r="AV30" i="4"/>
  <c r="AK30" i="4"/>
  <c r="BR29" i="4"/>
  <c r="BP29" i="4"/>
  <c r="BO29" i="4"/>
  <c r="BN29" i="4"/>
  <c r="BM29" i="4"/>
  <c r="BL29" i="4"/>
  <c r="BQ29" i="4" s="1"/>
  <c r="BK29" i="4"/>
  <c r="BJ29" i="4"/>
  <c r="BI29" i="4"/>
  <c r="BF29" i="4"/>
  <c r="BD29" i="4"/>
  <c r="BC29" i="4"/>
  <c r="BB29" i="4"/>
  <c r="BA29" i="4"/>
  <c r="AZ29" i="4"/>
  <c r="BE29" i="4" s="1"/>
  <c r="AY29" i="4"/>
  <c r="AX29" i="4"/>
  <c r="AW29" i="4"/>
  <c r="AV29" i="4"/>
  <c r="AK29" i="4"/>
  <c r="BR28" i="4"/>
  <c r="BO28" i="4"/>
  <c r="BN28" i="4"/>
  <c r="BM28" i="4"/>
  <c r="BP28" i="4" s="1"/>
  <c r="BK28" i="4"/>
  <c r="BJ28" i="4"/>
  <c r="BI28" i="4"/>
  <c r="BL28" i="4" s="1"/>
  <c r="BF28" i="4"/>
  <c r="BC28" i="4"/>
  <c r="BB28" i="4"/>
  <c r="BD28" i="4" s="1"/>
  <c r="BA28" i="4"/>
  <c r="AY28" i="4"/>
  <c r="AX28" i="4"/>
  <c r="AW28" i="4"/>
  <c r="AV28" i="4"/>
  <c r="AK28" i="4"/>
  <c r="BR27" i="4"/>
  <c r="BP27" i="4"/>
  <c r="BO27" i="4"/>
  <c r="BN27" i="4"/>
  <c r="BM27" i="4"/>
  <c r="BL27" i="4"/>
  <c r="BQ27" i="4" s="1"/>
  <c r="BK27" i="4"/>
  <c r="BJ27" i="4"/>
  <c r="BI27" i="4"/>
  <c r="BF27" i="4"/>
  <c r="BD27" i="4"/>
  <c r="BC27" i="4"/>
  <c r="BB27" i="4"/>
  <c r="BA27" i="4"/>
  <c r="AZ27" i="4"/>
  <c r="BE27" i="4" s="1"/>
  <c r="AY27" i="4"/>
  <c r="AX27" i="4"/>
  <c r="AW27" i="4"/>
  <c r="AV27" i="4"/>
  <c r="AK27" i="4"/>
  <c r="BR26" i="4"/>
  <c r="BO26" i="4"/>
  <c r="BN26" i="4"/>
  <c r="BM26" i="4"/>
  <c r="BP26" i="4" s="1"/>
  <c r="BK26" i="4"/>
  <c r="BJ26" i="4"/>
  <c r="BI26" i="4"/>
  <c r="BF26" i="4"/>
  <c r="BC26" i="4"/>
  <c r="BB26" i="4"/>
  <c r="BA26" i="4"/>
  <c r="AY26" i="4"/>
  <c r="AX26" i="4"/>
  <c r="AZ26" i="4" s="1"/>
  <c r="AW26" i="4"/>
  <c r="AV26" i="4"/>
  <c r="AK26" i="4"/>
  <c r="BR25" i="4"/>
  <c r="BP25" i="4"/>
  <c r="BO25" i="4"/>
  <c r="BN25" i="4"/>
  <c r="BM25" i="4"/>
  <c r="BL25" i="4"/>
  <c r="BQ25" i="4" s="1"/>
  <c r="BK25" i="4"/>
  <c r="BJ25" i="4"/>
  <c r="BI25" i="4"/>
  <c r="BF25" i="4"/>
  <c r="BD25" i="4"/>
  <c r="BC25" i="4"/>
  <c r="BB25" i="4"/>
  <c r="BA25" i="4"/>
  <c r="AZ25" i="4"/>
  <c r="BE25" i="4" s="1"/>
  <c r="AY25" i="4"/>
  <c r="AX25" i="4"/>
  <c r="AW25" i="4"/>
  <c r="AV25" i="4"/>
  <c r="AK25" i="4"/>
  <c r="BR24" i="4"/>
  <c r="BO24" i="4"/>
  <c r="BN24" i="4"/>
  <c r="BM24" i="4"/>
  <c r="BK24" i="4"/>
  <c r="BJ24" i="4"/>
  <c r="BI24" i="4"/>
  <c r="BL24" i="4" s="1"/>
  <c r="BF24" i="4"/>
  <c r="BC24" i="4"/>
  <c r="BB24" i="4"/>
  <c r="BD24" i="4" s="1"/>
  <c r="BA24" i="4"/>
  <c r="AY24" i="4"/>
  <c r="AX24" i="4"/>
  <c r="AW24" i="4"/>
  <c r="AV24" i="4"/>
  <c r="AK24" i="4"/>
  <c r="BR23" i="4"/>
  <c r="BP23" i="4"/>
  <c r="BO23" i="4"/>
  <c r="BN23" i="4"/>
  <c r="BM23" i="4"/>
  <c r="BL23" i="4"/>
  <c r="BQ23" i="4" s="1"/>
  <c r="BK23" i="4"/>
  <c r="BJ23" i="4"/>
  <c r="BI23" i="4"/>
  <c r="BF23" i="4"/>
  <c r="BD23" i="4"/>
  <c r="BC23" i="4"/>
  <c r="BB23" i="4"/>
  <c r="BA23" i="4"/>
  <c r="AZ23" i="4"/>
  <c r="BE23" i="4" s="1"/>
  <c r="AY23" i="4"/>
  <c r="AX23" i="4"/>
  <c r="AW23" i="4"/>
  <c r="AV23" i="4"/>
  <c r="AK23" i="4"/>
  <c r="BR22" i="4"/>
  <c r="BO22" i="4"/>
  <c r="BN22" i="4"/>
  <c r="BM22" i="4"/>
  <c r="BP22" i="4" s="1"/>
  <c r="BK22" i="4"/>
  <c r="BJ22" i="4"/>
  <c r="BI22" i="4"/>
  <c r="BF22" i="4"/>
  <c r="BC22" i="4"/>
  <c r="BB22" i="4"/>
  <c r="BD22" i="4" s="1"/>
  <c r="BA22" i="4"/>
  <c r="AY22" i="4"/>
  <c r="AX22" i="4"/>
  <c r="AZ22" i="4" s="1"/>
  <c r="AW22" i="4"/>
  <c r="AV22" i="4"/>
  <c r="AK22" i="4"/>
  <c r="BR21" i="4"/>
  <c r="BP21" i="4"/>
  <c r="BO21" i="4"/>
  <c r="BN21" i="4"/>
  <c r="BM21" i="4"/>
  <c r="BL21" i="4"/>
  <c r="BQ21" i="4" s="1"/>
  <c r="BK21" i="4"/>
  <c r="BJ21" i="4"/>
  <c r="BI21" i="4"/>
  <c r="BF21" i="4"/>
  <c r="BD21" i="4"/>
  <c r="BC21" i="4"/>
  <c r="BB21" i="4"/>
  <c r="BA21" i="4"/>
  <c r="AZ21" i="4"/>
  <c r="BE21" i="4" s="1"/>
  <c r="AY21" i="4"/>
  <c r="AX21" i="4"/>
  <c r="AW21" i="4"/>
  <c r="AV21" i="4"/>
  <c r="AK21" i="4"/>
  <c r="BR20" i="4"/>
  <c r="BO20" i="4"/>
  <c r="BN20" i="4"/>
  <c r="BM20" i="4"/>
  <c r="BP20" i="4" s="1"/>
  <c r="BK20" i="4"/>
  <c r="BJ20" i="4"/>
  <c r="BI20" i="4"/>
  <c r="BL20" i="4" s="1"/>
  <c r="BF20" i="4"/>
  <c r="BC20" i="4"/>
  <c r="BB20" i="4"/>
  <c r="BD20" i="4" s="1"/>
  <c r="BA20" i="4"/>
  <c r="AY20" i="4"/>
  <c r="AX20" i="4"/>
  <c r="AW20" i="4"/>
  <c r="AV20" i="4"/>
  <c r="AK20" i="4"/>
  <c r="BR19" i="4"/>
  <c r="BP19" i="4"/>
  <c r="BO19" i="4"/>
  <c r="BN19" i="4"/>
  <c r="BM19" i="4"/>
  <c r="BL19" i="4"/>
  <c r="BQ19" i="4" s="1"/>
  <c r="BK19" i="4"/>
  <c r="BJ19" i="4"/>
  <c r="BI19" i="4"/>
  <c r="BF19" i="4"/>
  <c r="BD19" i="4"/>
  <c r="BC19" i="4"/>
  <c r="BB19" i="4"/>
  <c r="BA19" i="4"/>
  <c r="AZ19" i="4"/>
  <c r="BE19" i="4" s="1"/>
  <c r="AY19" i="4"/>
  <c r="AX19" i="4"/>
  <c r="AW19" i="4"/>
  <c r="AV19" i="4"/>
  <c r="AK19" i="4"/>
  <c r="BR18" i="4"/>
  <c r="BO18" i="4"/>
  <c r="BN18" i="4"/>
  <c r="BM18" i="4"/>
  <c r="BP18" i="4" s="1"/>
  <c r="BK18" i="4"/>
  <c r="BJ18" i="4"/>
  <c r="BI18" i="4"/>
  <c r="BF18" i="4"/>
  <c r="BC18" i="4"/>
  <c r="BB18" i="4"/>
  <c r="BA18" i="4"/>
  <c r="AY18" i="4"/>
  <c r="AX18" i="4"/>
  <c r="AZ18" i="4" s="1"/>
  <c r="AW18" i="4"/>
  <c r="AV18" i="4"/>
  <c r="AK18" i="4"/>
  <c r="BR17" i="4"/>
  <c r="BP17" i="4"/>
  <c r="BO17" i="4"/>
  <c r="BN17" i="4"/>
  <c r="BM17" i="4"/>
  <c r="BL17" i="4"/>
  <c r="BQ17" i="4" s="1"/>
  <c r="BK17" i="4"/>
  <c r="BJ17" i="4"/>
  <c r="BI17" i="4"/>
  <c r="BF17" i="4"/>
  <c r="BC17" i="4"/>
  <c r="BB17" i="4"/>
  <c r="BA17" i="4"/>
  <c r="BD17" i="4" s="1"/>
  <c r="AY17" i="4"/>
  <c r="AX17" i="4"/>
  <c r="AW17" i="4"/>
  <c r="AZ17" i="4" s="1"/>
  <c r="BE17" i="4" s="1"/>
  <c r="AV17" i="4"/>
  <c r="AK17" i="4"/>
  <c r="BR16" i="4"/>
  <c r="BO16" i="4"/>
  <c r="BN16" i="4"/>
  <c r="BP16" i="4" s="1"/>
  <c r="BM16" i="4"/>
  <c r="BK16" i="4"/>
  <c r="BJ16" i="4"/>
  <c r="BI16" i="4"/>
  <c r="BF16" i="4"/>
  <c r="BC16" i="4"/>
  <c r="BB16" i="4"/>
  <c r="BA16" i="4"/>
  <c r="BD16" i="4" s="1"/>
  <c r="AY16" i="4"/>
  <c r="AX16" i="4"/>
  <c r="AW16" i="4"/>
  <c r="AZ16" i="4" s="1"/>
  <c r="AV16" i="4"/>
  <c r="AK16" i="4"/>
  <c r="BR15" i="4"/>
  <c r="BO15" i="4"/>
  <c r="BN15" i="4"/>
  <c r="BP15" i="4" s="1"/>
  <c r="BM15" i="4"/>
  <c r="BK15" i="4"/>
  <c r="BJ15" i="4"/>
  <c r="BI15" i="4"/>
  <c r="BF15" i="4"/>
  <c r="BC15" i="4"/>
  <c r="BB15" i="4"/>
  <c r="BA15" i="4"/>
  <c r="BD15" i="4" s="1"/>
  <c r="AY15" i="4"/>
  <c r="AX15" i="4"/>
  <c r="AW15" i="4"/>
  <c r="AZ15" i="4" s="1"/>
  <c r="BE15" i="4" s="1"/>
  <c r="AV15" i="4"/>
  <c r="AK15" i="4"/>
  <c r="BR14" i="4"/>
  <c r="BO14" i="4"/>
  <c r="BN14" i="4"/>
  <c r="BP14" i="4" s="1"/>
  <c r="BM14" i="4"/>
  <c r="BK14" i="4"/>
  <c r="BJ14" i="4"/>
  <c r="BI14" i="4"/>
  <c r="BF14" i="4"/>
  <c r="BC14" i="4"/>
  <c r="BB14" i="4"/>
  <c r="BA14" i="4"/>
  <c r="BD14" i="4" s="1"/>
  <c r="AY14" i="4"/>
  <c r="AX14" i="4"/>
  <c r="AW14" i="4"/>
  <c r="AZ14" i="4" s="1"/>
  <c r="BE14" i="4" s="1"/>
  <c r="AV14" i="4"/>
  <c r="AK14" i="4"/>
  <c r="BR13" i="4"/>
  <c r="BO13" i="4"/>
  <c r="BN13" i="4"/>
  <c r="BP13" i="4" s="1"/>
  <c r="BM13" i="4"/>
  <c r="BK13" i="4"/>
  <c r="BJ13" i="4"/>
  <c r="BI13" i="4"/>
  <c r="BH13" i="4"/>
  <c r="BF13" i="4"/>
  <c r="BC13" i="4"/>
  <c r="BB13" i="4"/>
  <c r="BA13" i="4"/>
  <c r="AY13" i="4"/>
  <c r="AX13" i="4"/>
  <c r="AW13" i="4"/>
  <c r="AV13" i="4"/>
  <c r="AK13" i="4"/>
  <c r="AI8" i="4"/>
  <c r="AW2" i="4"/>
  <c r="BR43" i="13"/>
  <c r="BO43" i="13"/>
  <c r="BN43" i="13"/>
  <c r="BM43" i="13"/>
  <c r="BK43" i="13"/>
  <c r="BJ43" i="13"/>
  <c r="BI43" i="13"/>
  <c r="BF43" i="13"/>
  <c r="BC43" i="13"/>
  <c r="BB43" i="13"/>
  <c r="BA43" i="13"/>
  <c r="BD43" i="13" s="1"/>
  <c r="AY43" i="13"/>
  <c r="AX43" i="13"/>
  <c r="AW43" i="13"/>
  <c r="AZ43" i="13" s="1"/>
  <c r="BE43" i="13" s="1"/>
  <c r="AV43" i="13"/>
  <c r="AK43" i="13"/>
  <c r="BR42" i="13"/>
  <c r="BO42" i="13"/>
  <c r="BN42" i="13"/>
  <c r="BM42" i="13"/>
  <c r="BK42" i="13"/>
  <c r="BJ42" i="13"/>
  <c r="BI42" i="13"/>
  <c r="BF42" i="13"/>
  <c r="BC42" i="13"/>
  <c r="BB42" i="13"/>
  <c r="BA42" i="13"/>
  <c r="BD42" i="13" s="1"/>
  <c r="BE42" i="13" s="1"/>
  <c r="AY42" i="13"/>
  <c r="AX42" i="13"/>
  <c r="AW42" i="13"/>
  <c r="AZ42" i="13" s="1"/>
  <c r="AV42" i="13"/>
  <c r="AK42" i="13"/>
  <c r="BR41" i="13"/>
  <c r="BO41" i="13"/>
  <c r="BN41" i="13"/>
  <c r="BM41" i="13"/>
  <c r="BK41" i="13"/>
  <c r="BJ41" i="13"/>
  <c r="BI41" i="13"/>
  <c r="BF41" i="13"/>
  <c r="BC41" i="13"/>
  <c r="BB41" i="13"/>
  <c r="BA41" i="13"/>
  <c r="BD41" i="13" s="1"/>
  <c r="BE41" i="13" s="1"/>
  <c r="AY41" i="13"/>
  <c r="AX41" i="13"/>
  <c r="AW41" i="13"/>
  <c r="AZ41" i="13" s="1"/>
  <c r="AV41" i="13"/>
  <c r="AK41" i="13"/>
  <c r="BR40" i="13"/>
  <c r="BO40" i="13"/>
  <c r="BN40" i="13"/>
  <c r="BM40" i="13"/>
  <c r="BK40" i="13"/>
  <c r="BJ40" i="13"/>
  <c r="BL40" i="13" s="1"/>
  <c r="BI40" i="13"/>
  <c r="BF40" i="13"/>
  <c r="BD40" i="13"/>
  <c r="BC40" i="13"/>
  <c r="BB40" i="13"/>
  <c r="BA40" i="13"/>
  <c r="AZ40" i="13"/>
  <c r="BE40" i="13" s="1"/>
  <c r="AY40" i="13"/>
  <c r="AX40" i="13"/>
  <c r="AW40" i="13"/>
  <c r="AV40" i="13"/>
  <c r="AK40" i="13"/>
  <c r="BR39" i="13"/>
  <c r="BO39" i="13"/>
  <c r="BN39" i="13"/>
  <c r="BM39" i="13"/>
  <c r="BL39" i="13"/>
  <c r="BK39" i="13"/>
  <c r="BJ39" i="13"/>
  <c r="BI39" i="13"/>
  <c r="BF39" i="13"/>
  <c r="BC39" i="13"/>
  <c r="BB39" i="13"/>
  <c r="BA39" i="13"/>
  <c r="AY39" i="13"/>
  <c r="AX39" i="13"/>
  <c r="AW39" i="13"/>
  <c r="AV39" i="13"/>
  <c r="AK39" i="13"/>
  <c r="BR38" i="13"/>
  <c r="BO38" i="13"/>
  <c r="BN38" i="13"/>
  <c r="BP38" i="13" s="1"/>
  <c r="BM38" i="13"/>
  <c r="BK38" i="13"/>
  <c r="BJ38" i="13"/>
  <c r="BI38" i="13"/>
  <c r="BF38" i="13"/>
  <c r="BC38" i="13"/>
  <c r="BB38" i="13"/>
  <c r="BA38" i="13"/>
  <c r="BD38" i="13" s="1"/>
  <c r="AY38" i="13"/>
  <c r="AX38" i="13"/>
  <c r="AW38" i="13"/>
  <c r="AZ38" i="13" s="1"/>
  <c r="AV38" i="13"/>
  <c r="AK38" i="13"/>
  <c r="BR37" i="13"/>
  <c r="BO37" i="13"/>
  <c r="BN37" i="13"/>
  <c r="BP37" i="13" s="1"/>
  <c r="BM37" i="13"/>
  <c r="BK37" i="13"/>
  <c r="BJ37" i="13"/>
  <c r="BL37" i="13" s="1"/>
  <c r="BI37" i="13"/>
  <c r="BF37" i="13"/>
  <c r="BD37" i="13"/>
  <c r="BC37" i="13"/>
  <c r="BB37" i="13"/>
  <c r="BA37" i="13"/>
  <c r="AZ37" i="13"/>
  <c r="BE37" i="13" s="1"/>
  <c r="AY37" i="13"/>
  <c r="AX37" i="13"/>
  <c r="AW37" i="13"/>
  <c r="AV37" i="13"/>
  <c r="AK37" i="13"/>
  <c r="BR36" i="13"/>
  <c r="BP36" i="13"/>
  <c r="BO36" i="13"/>
  <c r="BN36" i="13"/>
  <c r="BM36" i="13"/>
  <c r="BL36" i="13"/>
  <c r="BQ36" i="13" s="1"/>
  <c r="BK36" i="13"/>
  <c r="BJ36" i="13"/>
  <c r="BI36" i="13"/>
  <c r="BF36" i="13"/>
  <c r="BC36" i="13"/>
  <c r="BB36" i="13"/>
  <c r="BA36" i="13"/>
  <c r="BD36" i="13" s="1"/>
  <c r="AY36" i="13"/>
  <c r="AX36" i="13"/>
  <c r="AW36" i="13"/>
  <c r="AV36" i="13"/>
  <c r="AK36" i="13"/>
  <c r="BR35" i="13"/>
  <c r="BP35" i="13"/>
  <c r="BO35" i="13"/>
  <c r="BN35" i="13"/>
  <c r="BM35" i="13"/>
  <c r="BL35" i="13"/>
  <c r="BQ35" i="13" s="1"/>
  <c r="BK35" i="13"/>
  <c r="BJ35" i="13"/>
  <c r="BI35" i="13"/>
  <c r="BF35" i="13"/>
  <c r="BC35" i="13"/>
  <c r="BB35" i="13"/>
  <c r="BA35" i="13"/>
  <c r="BD35" i="13" s="1"/>
  <c r="AY35" i="13"/>
  <c r="AX35" i="13"/>
  <c r="AW35" i="13"/>
  <c r="AV35" i="13"/>
  <c r="AK35" i="13"/>
  <c r="BR34" i="13"/>
  <c r="BO34" i="13"/>
  <c r="BN34" i="13"/>
  <c r="BM34" i="13"/>
  <c r="BK34" i="13"/>
  <c r="BJ34" i="13"/>
  <c r="BI34" i="13"/>
  <c r="BF34" i="13"/>
  <c r="BC34" i="13"/>
  <c r="BB34" i="13"/>
  <c r="BA34" i="13"/>
  <c r="BD34" i="13" s="1"/>
  <c r="BE34" i="13" s="1"/>
  <c r="AY34" i="13"/>
  <c r="AX34" i="13"/>
  <c r="AW34" i="13"/>
  <c r="AZ34" i="13" s="1"/>
  <c r="AV34" i="13"/>
  <c r="AK34" i="13"/>
  <c r="BR33" i="13"/>
  <c r="BO33" i="13"/>
  <c r="BN33" i="13"/>
  <c r="BP33" i="13" s="1"/>
  <c r="BM33" i="13"/>
  <c r="BK33" i="13"/>
  <c r="BJ33" i="13"/>
  <c r="BL33" i="13" s="1"/>
  <c r="BQ33" i="13" s="1"/>
  <c r="BI33" i="13"/>
  <c r="BF33" i="13"/>
  <c r="BD33" i="13"/>
  <c r="BC33" i="13"/>
  <c r="BB33" i="13"/>
  <c r="BA33" i="13"/>
  <c r="AZ33" i="13"/>
  <c r="BE33" i="13" s="1"/>
  <c r="AY33" i="13"/>
  <c r="AX33" i="13"/>
  <c r="AW33" i="13"/>
  <c r="AV33" i="13"/>
  <c r="AK33" i="13"/>
  <c r="BR32" i="13"/>
  <c r="BP32" i="13"/>
  <c r="BO32" i="13"/>
  <c r="BN32" i="13"/>
  <c r="BM32" i="13"/>
  <c r="BL32" i="13"/>
  <c r="BQ32" i="13" s="1"/>
  <c r="BK32" i="13"/>
  <c r="BJ32" i="13"/>
  <c r="BI32" i="13"/>
  <c r="BF32" i="13"/>
  <c r="BC32" i="13"/>
  <c r="BB32" i="13"/>
  <c r="BA32" i="13"/>
  <c r="AY32" i="13"/>
  <c r="AX32" i="13"/>
  <c r="AW32" i="13"/>
  <c r="AZ32" i="13" s="1"/>
  <c r="AV32" i="13"/>
  <c r="AK32" i="13"/>
  <c r="BR31" i="13"/>
  <c r="BP31" i="13"/>
  <c r="BO31" i="13"/>
  <c r="BN31" i="13"/>
  <c r="BM31" i="13"/>
  <c r="BL31" i="13"/>
  <c r="BQ31" i="13" s="1"/>
  <c r="BK31" i="13"/>
  <c r="BJ31" i="13"/>
  <c r="BI31" i="13"/>
  <c r="BF31" i="13"/>
  <c r="BC31" i="13"/>
  <c r="BB31" i="13"/>
  <c r="BA31" i="13"/>
  <c r="AY31" i="13"/>
  <c r="AX31" i="13"/>
  <c r="AW31" i="13"/>
  <c r="AV31" i="13"/>
  <c r="AK31" i="13"/>
  <c r="BR30" i="13"/>
  <c r="BO30" i="13"/>
  <c r="BN30" i="13"/>
  <c r="BP30" i="13" s="1"/>
  <c r="BM30" i="13"/>
  <c r="BK30" i="13"/>
  <c r="BJ30" i="13"/>
  <c r="BI30" i="13"/>
  <c r="BF30" i="13"/>
  <c r="BC30" i="13"/>
  <c r="BB30" i="13"/>
  <c r="BA30" i="13"/>
  <c r="BD30" i="13" s="1"/>
  <c r="AY30" i="13"/>
  <c r="AX30" i="13"/>
  <c r="AW30" i="13"/>
  <c r="AZ30" i="13" s="1"/>
  <c r="AV30" i="13"/>
  <c r="AK30" i="13"/>
  <c r="BR29" i="13"/>
  <c r="BO29" i="13"/>
  <c r="BN29" i="13"/>
  <c r="BP29" i="13" s="1"/>
  <c r="BM29" i="13"/>
  <c r="BK29" i="13"/>
  <c r="BJ29" i="13"/>
  <c r="BL29" i="13" s="1"/>
  <c r="BI29" i="13"/>
  <c r="BF29" i="13"/>
  <c r="BD29" i="13"/>
  <c r="BC29" i="13"/>
  <c r="BB29" i="13"/>
  <c r="BA29" i="13"/>
  <c r="AZ29" i="13"/>
  <c r="BE29" i="13" s="1"/>
  <c r="AY29" i="13"/>
  <c r="AX29" i="13"/>
  <c r="AW29" i="13"/>
  <c r="AV29" i="13"/>
  <c r="AK29" i="13"/>
  <c r="BR28" i="13"/>
  <c r="BP28" i="13"/>
  <c r="BO28" i="13"/>
  <c r="BN28" i="13"/>
  <c r="BM28" i="13"/>
  <c r="BL28" i="13"/>
  <c r="BQ28" i="13" s="1"/>
  <c r="BK28" i="13"/>
  <c r="BJ28" i="13"/>
  <c r="BI28" i="13"/>
  <c r="BF28" i="13"/>
  <c r="BC28" i="13"/>
  <c r="BB28" i="13"/>
  <c r="BD28" i="13" s="1"/>
  <c r="BA28" i="13"/>
  <c r="AY28" i="13"/>
  <c r="AX28" i="13"/>
  <c r="AW28" i="13"/>
  <c r="AV28" i="13"/>
  <c r="AK28" i="13"/>
  <c r="BR27" i="13"/>
  <c r="BO27" i="13"/>
  <c r="BN27" i="13"/>
  <c r="BM27" i="13"/>
  <c r="BP27" i="13" s="1"/>
  <c r="BK27" i="13"/>
  <c r="BJ27" i="13"/>
  <c r="BI27" i="13"/>
  <c r="BL27" i="13" s="1"/>
  <c r="BQ27" i="13" s="1"/>
  <c r="BF27" i="13"/>
  <c r="BC27" i="13"/>
  <c r="BB27" i="13"/>
  <c r="BA27" i="13"/>
  <c r="AY27" i="13"/>
  <c r="AX27" i="13"/>
  <c r="AW27" i="13"/>
  <c r="AV27" i="13"/>
  <c r="AK27" i="13"/>
  <c r="BR26" i="13"/>
  <c r="BP26" i="13"/>
  <c r="BO26" i="13"/>
  <c r="BN26" i="13"/>
  <c r="BM26" i="13"/>
  <c r="BL26" i="13"/>
  <c r="BQ26" i="13" s="1"/>
  <c r="BK26" i="13"/>
  <c r="BJ26" i="13"/>
  <c r="BI26" i="13"/>
  <c r="BF26" i="13"/>
  <c r="BC26" i="13"/>
  <c r="BB26" i="13"/>
  <c r="BD26" i="13" s="1"/>
  <c r="BA26" i="13"/>
  <c r="AY26" i="13"/>
  <c r="AX26" i="13"/>
  <c r="AW26" i="13"/>
  <c r="AV26" i="13"/>
  <c r="AK26" i="13"/>
  <c r="BR25" i="13"/>
  <c r="BQ25" i="13"/>
  <c r="BO25" i="13"/>
  <c r="BN25" i="13"/>
  <c r="BM25" i="13"/>
  <c r="BP25" i="13" s="1"/>
  <c r="BK25" i="13"/>
  <c r="BJ25" i="13"/>
  <c r="BI25" i="13"/>
  <c r="BL25" i="13" s="1"/>
  <c r="BF25" i="13"/>
  <c r="BC25" i="13"/>
  <c r="BB25" i="13"/>
  <c r="BD25" i="13" s="1"/>
  <c r="BA25" i="13"/>
  <c r="AY25" i="13"/>
  <c r="AX25" i="13"/>
  <c r="AW25" i="13"/>
  <c r="AV25" i="13"/>
  <c r="AK25" i="13"/>
  <c r="BR24" i="13"/>
  <c r="BP24" i="13"/>
  <c r="BO24" i="13"/>
  <c r="BN24" i="13"/>
  <c r="BM24" i="13"/>
  <c r="BL24" i="13"/>
  <c r="BQ24" i="13" s="1"/>
  <c r="BK24" i="13"/>
  <c r="BJ24" i="13"/>
  <c r="BI24" i="13"/>
  <c r="BF24" i="13"/>
  <c r="BC24" i="13"/>
  <c r="BB24" i="13"/>
  <c r="BD24" i="13" s="1"/>
  <c r="BA24" i="13"/>
  <c r="AY24" i="13"/>
  <c r="AX24" i="13"/>
  <c r="AW24" i="13"/>
  <c r="AV24" i="13"/>
  <c r="AK24" i="13"/>
  <c r="BR23" i="13"/>
  <c r="BO23" i="13"/>
  <c r="BN23" i="13"/>
  <c r="BM23" i="13"/>
  <c r="BP23" i="13" s="1"/>
  <c r="BQ23" i="13" s="1"/>
  <c r="BK23" i="13"/>
  <c r="BJ23" i="13"/>
  <c r="BI23" i="13"/>
  <c r="BL23" i="13" s="1"/>
  <c r="BF23" i="13"/>
  <c r="BC23" i="13"/>
  <c r="BB23" i="13"/>
  <c r="BD23" i="13" s="1"/>
  <c r="BA23" i="13"/>
  <c r="AY23" i="13"/>
  <c r="AX23" i="13"/>
  <c r="AW23" i="13"/>
  <c r="AV23" i="13"/>
  <c r="AK23" i="13"/>
  <c r="BR22" i="13"/>
  <c r="BP22" i="13"/>
  <c r="BO22" i="13"/>
  <c r="BN22" i="13"/>
  <c r="BM22" i="13"/>
  <c r="BL22" i="13"/>
  <c r="BQ22" i="13" s="1"/>
  <c r="BK22" i="13"/>
  <c r="BJ22" i="13"/>
  <c r="BI22" i="13"/>
  <c r="BF22" i="13"/>
  <c r="BC22" i="13"/>
  <c r="BB22" i="13"/>
  <c r="BD22" i="13" s="1"/>
  <c r="BA22" i="13"/>
  <c r="AY22" i="13"/>
  <c r="AX22" i="13"/>
  <c r="AW22" i="13"/>
  <c r="AV22" i="13"/>
  <c r="AK22" i="13"/>
  <c r="BR21" i="13"/>
  <c r="BO21" i="13"/>
  <c r="BN21" i="13"/>
  <c r="BM21" i="13"/>
  <c r="BP21" i="13" s="1"/>
  <c r="BK21" i="13"/>
  <c r="BJ21" i="13"/>
  <c r="BI21" i="13"/>
  <c r="BL21" i="13" s="1"/>
  <c r="BQ21" i="13" s="1"/>
  <c r="BF21" i="13"/>
  <c r="BC21" i="13"/>
  <c r="BB21" i="13"/>
  <c r="BD21" i="13" s="1"/>
  <c r="BA21" i="13"/>
  <c r="AY21" i="13"/>
  <c r="AX21" i="13"/>
  <c r="AW21" i="13"/>
  <c r="AV21" i="13"/>
  <c r="AK21" i="13"/>
  <c r="BR20" i="13"/>
  <c r="BP20" i="13"/>
  <c r="BO20" i="13"/>
  <c r="BN20" i="13"/>
  <c r="BM20" i="13"/>
  <c r="BL20" i="13"/>
  <c r="BQ20" i="13" s="1"/>
  <c r="BK20" i="13"/>
  <c r="BJ20" i="13"/>
  <c r="BI20" i="13"/>
  <c r="BF20" i="13"/>
  <c r="BC20" i="13"/>
  <c r="BB20" i="13"/>
  <c r="BD20" i="13" s="1"/>
  <c r="BA20" i="13"/>
  <c r="AY20" i="13"/>
  <c r="AX20" i="13"/>
  <c r="AW20" i="13"/>
  <c r="AV20" i="13"/>
  <c r="AK20" i="13"/>
  <c r="BR19" i="13"/>
  <c r="BO19" i="13"/>
  <c r="BN19" i="13"/>
  <c r="BM19" i="13"/>
  <c r="BP19" i="13" s="1"/>
  <c r="BK19" i="13"/>
  <c r="BJ19" i="13"/>
  <c r="BI19" i="13"/>
  <c r="BL19" i="13" s="1"/>
  <c r="BQ19" i="13" s="1"/>
  <c r="BF19" i="13"/>
  <c r="BC19" i="13"/>
  <c r="BB19" i="13"/>
  <c r="BD19" i="13" s="1"/>
  <c r="BA19" i="13"/>
  <c r="AY19" i="13"/>
  <c r="AX19" i="13"/>
  <c r="AW19" i="13"/>
  <c r="AV19" i="13"/>
  <c r="AK19" i="13"/>
  <c r="BR18" i="13"/>
  <c r="BP18" i="13"/>
  <c r="BO18" i="13"/>
  <c r="BN18" i="13"/>
  <c r="BM18" i="13"/>
  <c r="BL18" i="13"/>
  <c r="BQ18" i="13" s="1"/>
  <c r="BK18" i="13"/>
  <c r="BJ18" i="13"/>
  <c r="BI18" i="13"/>
  <c r="BF18" i="13"/>
  <c r="BC18" i="13"/>
  <c r="BB18" i="13"/>
  <c r="BD18" i="13" s="1"/>
  <c r="BA18" i="13"/>
  <c r="AY18" i="13"/>
  <c r="AX18" i="13"/>
  <c r="AW18" i="13"/>
  <c r="AV18" i="13"/>
  <c r="AK18" i="13"/>
  <c r="BR17" i="13"/>
  <c r="BQ17" i="13"/>
  <c r="BO17" i="13"/>
  <c r="BN17" i="13"/>
  <c r="BM17" i="13"/>
  <c r="BP17" i="13" s="1"/>
  <c r="BK17" i="13"/>
  <c r="BJ17" i="13"/>
  <c r="BI17" i="13"/>
  <c r="BL17" i="13" s="1"/>
  <c r="BF17" i="13"/>
  <c r="BC17" i="13"/>
  <c r="BB17" i="13"/>
  <c r="BD17" i="13" s="1"/>
  <c r="BA17" i="13"/>
  <c r="AY17" i="13"/>
  <c r="AX17" i="13"/>
  <c r="AW17" i="13"/>
  <c r="AV17" i="13"/>
  <c r="AK17" i="13"/>
  <c r="BR16" i="13"/>
  <c r="BP16" i="13"/>
  <c r="BO16" i="13"/>
  <c r="BN16" i="13"/>
  <c r="BM16" i="13"/>
  <c r="BL16" i="13"/>
  <c r="BQ16" i="13" s="1"/>
  <c r="BK16" i="13"/>
  <c r="BJ16" i="13"/>
  <c r="BI16" i="13"/>
  <c r="BF16" i="13"/>
  <c r="BC16" i="13"/>
  <c r="BB16" i="13"/>
  <c r="BD16" i="13" s="1"/>
  <c r="BA16" i="13"/>
  <c r="AY16" i="13"/>
  <c r="AX16" i="13"/>
  <c r="AW16" i="13"/>
  <c r="AV16" i="13"/>
  <c r="AK16" i="13"/>
  <c r="BR15" i="13"/>
  <c r="BO15" i="13"/>
  <c r="BN15" i="13"/>
  <c r="BM15" i="13"/>
  <c r="BP15" i="13" s="1"/>
  <c r="BQ15" i="13" s="1"/>
  <c r="BK15" i="13"/>
  <c r="BJ15" i="13"/>
  <c r="BI15" i="13"/>
  <c r="BL15" i="13" s="1"/>
  <c r="BF15" i="13"/>
  <c r="BC15" i="13"/>
  <c r="BB15" i="13"/>
  <c r="BD15" i="13" s="1"/>
  <c r="BA15" i="13"/>
  <c r="AY15" i="13"/>
  <c r="AX15" i="13"/>
  <c r="AW15" i="13"/>
  <c r="AV15" i="13"/>
  <c r="AK15" i="13"/>
  <c r="BR14" i="13"/>
  <c r="BP14" i="13"/>
  <c r="BO14" i="13"/>
  <c r="BN14" i="13"/>
  <c r="BM14" i="13"/>
  <c r="BL14" i="13"/>
  <c r="BQ14" i="13" s="1"/>
  <c r="BK14" i="13"/>
  <c r="BJ14" i="13"/>
  <c r="BI14" i="13"/>
  <c r="BF14" i="13"/>
  <c r="BC14" i="13"/>
  <c r="BB14" i="13"/>
  <c r="BD14" i="13" s="1"/>
  <c r="BA14" i="13"/>
  <c r="AY14" i="13"/>
  <c r="AX14" i="13"/>
  <c r="AW14" i="13"/>
  <c r="AV14" i="13"/>
  <c r="AK14" i="13"/>
  <c r="BR13" i="13"/>
  <c r="BO13" i="13"/>
  <c r="BN13" i="13"/>
  <c r="BM13" i="13"/>
  <c r="BP13" i="13" s="1"/>
  <c r="BK13" i="13"/>
  <c r="BJ13" i="13"/>
  <c r="BI13" i="13"/>
  <c r="BL13" i="13" s="1"/>
  <c r="BQ13" i="13" s="1"/>
  <c r="BH13" i="13"/>
  <c r="BF13" i="13"/>
  <c r="BC13" i="13"/>
  <c r="BD13" i="13" s="1"/>
  <c r="BB13" i="13"/>
  <c r="BA13" i="13"/>
  <c r="AY13" i="13"/>
  <c r="AZ13" i="13" s="1"/>
  <c r="BE13" i="13" s="1"/>
  <c r="AX13" i="13"/>
  <c r="AW13" i="13"/>
  <c r="AV13" i="13"/>
  <c r="AK13" i="13"/>
  <c r="AI8" i="13"/>
  <c r="AW2" i="13"/>
  <c r="BR43" i="12"/>
  <c r="BO43" i="12"/>
  <c r="BN43" i="12"/>
  <c r="BM43" i="12"/>
  <c r="BP43" i="12" s="1"/>
  <c r="BQ43" i="12" s="1"/>
  <c r="BK43" i="12"/>
  <c r="BJ43" i="12"/>
  <c r="BI43" i="12"/>
  <c r="BL43" i="12" s="1"/>
  <c r="BF43" i="12"/>
  <c r="BC43" i="12"/>
  <c r="BB43" i="12"/>
  <c r="BD43" i="12" s="1"/>
  <c r="BA43" i="12"/>
  <c r="AY43" i="12"/>
  <c r="AX43" i="12"/>
  <c r="AZ43" i="12" s="1"/>
  <c r="AW43" i="12"/>
  <c r="AV43" i="12"/>
  <c r="AK43" i="12"/>
  <c r="BR42" i="12"/>
  <c r="BO42" i="12"/>
  <c r="BN42" i="12"/>
  <c r="BM42" i="12"/>
  <c r="BP42" i="12" s="1"/>
  <c r="BK42" i="12"/>
  <c r="BJ42" i="12"/>
  <c r="BI42" i="12"/>
  <c r="BL42" i="12" s="1"/>
  <c r="BQ42" i="12" s="1"/>
  <c r="BF42" i="12"/>
  <c r="BC42" i="12"/>
  <c r="BB42" i="12"/>
  <c r="BD42" i="12" s="1"/>
  <c r="BA42" i="12"/>
  <c r="AY42" i="12"/>
  <c r="AX42" i="12"/>
  <c r="AZ42" i="12" s="1"/>
  <c r="AW42" i="12"/>
  <c r="AV42" i="12"/>
  <c r="AK42" i="12"/>
  <c r="BR41" i="12"/>
  <c r="BO41" i="12"/>
  <c r="BN41" i="12"/>
  <c r="BM41" i="12"/>
  <c r="BP41" i="12" s="1"/>
  <c r="BK41" i="12"/>
  <c r="BJ41" i="12"/>
  <c r="BI41" i="12"/>
  <c r="BL41" i="12" s="1"/>
  <c r="BQ41" i="12" s="1"/>
  <c r="BF41" i="12"/>
  <c r="BC41" i="12"/>
  <c r="BB41" i="12"/>
  <c r="BD41" i="12" s="1"/>
  <c r="BA41" i="12"/>
  <c r="AY41" i="12"/>
  <c r="AX41" i="12"/>
  <c r="AZ41" i="12" s="1"/>
  <c r="AW41" i="12"/>
  <c r="AV41" i="12"/>
  <c r="AK41" i="12"/>
  <c r="BR40" i="12"/>
  <c r="BQ40" i="12"/>
  <c r="BO40" i="12"/>
  <c r="BN40" i="12"/>
  <c r="BM40" i="12"/>
  <c r="BP40" i="12" s="1"/>
  <c r="BK40" i="12"/>
  <c r="BJ40" i="12"/>
  <c r="BI40" i="12"/>
  <c r="BL40" i="12" s="1"/>
  <c r="BF40" i="12"/>
  <c r="BC40" i="12"/>
  <c r="BB40" i="12"/>
  <c r="BD40" i="12" s="1"/>
  <c r="BA40" i="12"/>
  <c r="AY40" i="12"/>
  <c r="AX40" i="12"/>
  <c r="AZ40" i="12" s="1"/>
  <c r="AW40" i="12"/>
  <c r="AV40" i="12"/>
  <c r="AK40" i="12"/>
  <c r="BR39" i="12"/>
  <c r="BO39" i="12"/>
  <c r="BN39" i="12"/>
  <c r="BM39" i="12"/>
  <c r="BP39" i="12" s="1"/>
  <c r="BQ39" i="12" s="1"/>
  <c r="BK39" i="12"/>
  <c r="BJ39" i="12"/>
  <c r="BI39" i="12"/>
  <c r="BL39" i="12" s="1"/>
  <c r="BF39" i="12"/>
  <c r="BC39" i="12"/>
  <c r="BB39" i="12"/>
  <c r="BD39" i="12" s="1"/>
  <c r="BA39" i="12"/>
  <c r="AY39" i="12"/>
  <c r="AX39" i="12"/>
  <c r="AZ39" i="12" s="1"/>
  <c r="AW39" i="12"/>
  <c r="AV39" i="12"/>
  <c r="AK39" i="12"/>
  <c r="BR38" i="12"/>
  <c r="BQ38" i="12"/>
  <c r="BO38" i="12"/>
  <c r="BN38" i="12"/>
  <c r="BM38" i="12"/>
  <c r="BP38" i="12" s="1"/>
  <c r="BK38" i="12"/>
  <c r="BJ38" i="12"/>
  <c r="BI38" i="12"/>
  <c r="BL38" i="12" s="1"/>
  <c r="BF38" i="12"/>
  <c r="BC38" i="12"/>
  <c r="BB38" i="12"/>
  <c r="BD38" i="12" s="1"/>
  <c r="BA38" i="12"/>
  <c r="AY38" i="12"/>
  <c r="AX38" i="12"/>
  <c r="AZ38" i="12" s="1"/>
  <c r="AW38" i="12"/>
  <c r="AV38" i="12"/>
  <c r="AK38" i="12"/>
  <c r="BR37" i="12"/>
  <c r="BO37" i="12"/>
  <c r="BN37" i="12"/>
  <c r="BM37" i="12"/>
  <c r="BP37" i="12" s="1"/>
  <c r="BK37" i="12"/>
  <c r="BJ37" i="12"/>
  <c r="BI37" i="12"/>
  <c r="BL37" i="12" s="1"/>
  <c r="BQ37" i="12" s="1"/>
  <c r="BF37" i="12"/>
  <c r="BC37" i="12"/>
  <c r="BB37" i="12"/>
  <c r="BD37" i="12" s="1"/>
  <c r="BA37" i="12"/>
  <c r="AY37" i="12"/>
  <c r="AX37" i="12"/>
  <c r="AZ37" i="12" s="1"/>
  <c r="AW37" i="12"/>
  <c r="AV37" i="12"/>
  <c r="AK37" i="12"/>
  <c r="BR36" i="12"/>
  <c r="BO36" i="12"/>
  <c r="BN36" i="12"/>
  <c r="BM36" i="12"/>
  <c r="BP36" i="12" s="1"/>
  <c r="BK36" i="12"/>
  <c r="BJ36" i="12"/>
  <c r="BI36" i="12"/>
  <c r="BL36" i="12" s="1"/>
  <c r="BQ36" i="12" s="1"/>
  <c r="BF36" i="12"/>
  <c r="BC36" i="12"/>
  <c r="BB36" i="12"/>
  <c r="BD36" i="12" s="1"/>
  <c r="BA36" i="12"/>
  <c r="AY36" i="12"/>
  <c r="AX36" i="12"/>
  <c r="AZ36" i="12" s="1"/>
  <c r="AW36" i="12"/>
  <c r="AV36" i="12"/>
  <c r="AK36" i="12"/>
  <c r="BR35" i="12"/>
  <c r="BO35" i="12"/>
  <c r="BN35" i="12"/>
  <c r="BM35" i="12"/>
  <c r="BP35" i="12" s="1"/>
  <c r="BQ35" i="12" s="1"/>
  <c r="BK35" i="12"/>
  <c r="BJ35" i="12"/>
  <c r="BI35" i="12"/>
  <c r="BL35" i="12" s="1"/>
  <c r="BF35" i="12"/>
  <c r="BC35" i="12"/>
  <c r="BB35" i="12"/>
  <c r="BD35" i="12" s="1"/>
  <c r="BA35" i="12"/>
  <c r="AY35" i="12"/>
  <c r="AX35" i="12"/>
  <c r="AZ35" i="12" s="1"/>
  <c r="AW35" i="12"/>
  <c r="AV35" i="12"/>
  <c r="AK35" i="12"/>
  <c r="BR34" i="12"/>
  <c r="BO34" i="12"/>
  <c r="BN34" i="12"/>
  <c r="BM34" i="12"/>
  <c r="BP34" i="12" s="1"/>
  <c r="BK34" i="12"/>
  <c r="BJ34" i="12"/>
  <c r="BI34" i="12"/>
  <c r="BL34" i="12" s="1"/>
  <c r="BQ34" i="12" s="1"/>
  <c r="BF34" i="12"/>
  <c r="BC34" i="12"/>
  <c r="BB34" i="12"/>
  <c r="BD34" i="12" s="1"/>
  <c r="BA34" i="12"/>
  <c r="AY34" i="12"/>
  <c r="AX34" i="12"/>
  <c r="AZ34" i="12" s="1"/>
  <c r="AW34" i="12"/>
  <c r="AV34" i="12"/>
  <c r="AK34" i="12"/>
  <c r="BR33" i="12"/>
  <c r="BO33" i="12"/>
  <c r="BN33" i="12"/>
  <c r="BM33" i="12"/>
  <c r="BP33" i="12" s="1"/>
  <c r="BK33" i="12"/>
  <c r="BJ33" i="12"/>
  <c r="BI33" i="12"/>
  <c r="BL33" i="12" s="1"/>
  <c r="BQ33" i="12" s="1"/>
  <c r="BF33" i="12"/>
  <c r="BC33" i="12"/>
  <c r="BB33" i="12"/>
  <c r="BD33" i="12" s="1"/>
  <c r="BA33" i="12"/>
  <c r="AY33" i="12"/>
  <c r="AX33" i="12"/>
  <c r="AZ33" i="12" s="1"/>
  <c r="AW33" i="12"/>
  <c r="AV33" i="12"/>
  <c r="AK33" i="12"/>
  <c r="BR32" i="12"/>
  <c r="BQ32" i="12"/>
  <c r="BO32" i="12"/>
  <c r="BN32" i="12"/>
  <c r="BM32" i="12"/>
  <c r="BP32" i="12" s="1"/>
  <c r="BK32" i="12"/>
  <c r="BJ32" i="12"/>
  <c r="BI32" i="12"/>
  <c r="BL32" i="12" s="1"/>
  <c r="BF32" i="12"/>
  <c r="BC32" i="12"/>
  <c r="BB32" i="12"/>
  <c r="BD32" i="12" s="1"/>
  <c r="BA32" i="12"/>
  <c r="AY32" i="12"/>
  <c r="AX32" i="12"/>
  <c r="AZ32" i="12" s="1"/>
  <c r="AW32" i="12"/>
  <c r="AV32" i="12"/>
  <c r="AK32" i="12"/>
  <c r="BR31" i="12"/>
  <c r="BO31" i="12"/>
  <c r="BN31" i="12"/>
  <c r="BM31" i="12"/>
  <c r="BP31" i="12" s="1"/>
  <c r="BQ31" i="12" s="1"/>
  <c r="BK31" i="12"/>
  <c r="BJ31" i="12"/>
  <c r="BI31" i="12"/>
  <c r="BL31" i="12" s="1"/>
  <c r="BF31" i="12"/>
  <c r="BC31" i="12"/>
  <c r="BB31" i="12"/>
  <c r="BD31" i="12" s="1"/>
  <c r="BA31" i="12"/>
  <c r="AY31" i="12"/>
  <c r="AX31" i="12"/>
  <c r="AZ31" i="12" s="1"/>
  <c r="AW31" i="12"/>
  <c r="AV31" i="12"/>
  <c r="AK31" i="12"/>
  <c r="BR30" i="12"/>
  <c r="BQ30" i="12"/>
  <c r="BO30" i="12"/>
  <c r="BN30" i="12"/>
  <c r="BM30" i="12"/>
  <c r="BP30" i="12" s="1"/>
  <c r="BK30" i="12"/>
  <c r="BJ30" i="12"/>
  <c r="BI30" i="12"/>
  <c r="BL30" i="12" s="1"/>
  <c r="BF30" i="12"/>
  <c r="BC30" i="12"/>
  <c r="BB30" i="12"/>
  <c r="BD30" i="12" s="1"/>
  <c r="BA30" i="12"/>
  <c r="AY30" i="12"/>
  <c r="AX30" i="12"/>
  <c r="AZ30" i="12" s="1"/>
  <c r="AW30" i="12"/>
  <c r="AV30" i="12"/>
  <c r="AK30" i="12"/>
  <c r="BR29" i="12"/>
  <c r="BO29" i="12"/>
  <c r="BN29" i="12"/>
  <c r="BM29" i="12"/>
  <c r="BP29" i="12" s="1"/>
  <c r="BK29" i="12"/>
  <c r="BJ29" i="12"/>
  <c r="BI29" i="12"/>
  <c r="BL29" i="12" s="1"/>
  <c r="BQ29" i="12" s="1"/>
  <c r="BF29" i="12"/>
  <c r="BC29" i="12"/>
  <c r="BB29" i="12"/>
  <c r="BD29" i="12" s="1"/>
  <c r="BA29" i="12"/>
  <c r="AY29" i="12"/>
  <c r="AX29" i="12"/>
  <c r="AZ29" i="12" s="1"/>
  <c r="AW29" i="12"/>
  <c r="AV29" i="12"/>
  <c r="AK29" i="12"/>
  <c r="BR28" i="12"/>
  <c r="BO28" i="12"/>
  <c r="BN28" i="12"/>
  <c r="BM28" i="12"/>
  <c r="BP28" i="12" s="1"/>
  <c r="BK28" i="12"/>
  <c r="BJ28" i="12"/>
  <c r="BI28" i="12"/>
  <c r="BL28" i="12" s="1"/>
  <c r="BQ28" i="12" s="1"/>
  <c r="BF28" i="12"/>
  <c r="BC28" i="12"/>
  <c r="BB28" i="12"/>
  <c r="BD28" i="12" s="1"/>
  <c r="BA28" i="12"/>
  <c r="AY28" i="12"/>
  <c r="AX28" i="12"/>
  <c r="AZ28" i="12" s="1"/>
  <c r="AW28" i="12"/>
  <c r="AV28" i="12"/>
  <c r="AK28" i="12"/>
  <c r="BR27" i="12"/>
  <c r="BO27" i="12"/>
  <c r="BN27" i="12"/>
  <c r="BM27" i="12"/>
  <c r="BP27" i="12" s="1"/>
  <c r="BQ27" i="12" s="1"/>
  <c r="BK27" i="12"/>
  <c r="BJ27" i="12"/>
  <c r="BI27" i="12"/>
  <c r="BL27" i="12" s="1"/>
  <c r="BF27" i="12"/>
  <c r="BC27" i="12"/>
  <c r="BB27" i="12"/>
  <c r="BD27" i="12" s="1"/>
  <c r="BA27" i="12"/>
  <c r="AY27" i="12"/>
  <c r="AX27" i="12"/>
  <c r="AZ27" i="12" s="1"/>
  <c r="AW27" i="12"/>
  <c r="AV27" i="12"/>
  <c r="AK27" i="12"/>
  <c r="BR26" i="12"/>
  <c r="BO26" i="12"/>
  <c r="BN26" i="12"/>
  <c r="BM26" i="12"/>
  <c r="BP26" i="12" s="1"/>
  <c r="BK26" i="12"/>
  <c r="BJ26" i="12"/>
  <c r="BI26" i="12"/>
  <c r="BL26" i="12" s="1"/>
  <c r="BQ26" i="12" s="1"/>
  <c r="BF26" i="12"/>
  <c r="BC26" i="12"/>
  <c r="BB26" i="12"/>
  <c r="BD26" i="12" s="1"/>
  <c r="BA26" i="12"/>
  <c r="AY26" i="12"/>
  <c r="AX26" i="12"/>
  <c r="AZ26" i="12" s="1"/>
  <c r="AW26" i="12"/>
  <c r="AV26" i="12"/>
  <c r="AK26" i="12"/>
  <c r="BR25" i="12"/>
  <c r="BO25" i="12"/>
  <c r="BN25" i="12"/>
  <c r="BM25" i="12"/>
  <c r="BP25" i="12" s="1"/>
  <c r="BK25" i="12"/>
  <c r="BJ25" i="12"/>
  <c r="BI25" i="12"/>
  <c r="BL25" i="12" s="1"/>
  <c r="BQ25" i="12" s="1"/>
  <c r="BF25" i="12"/>
  <c r="BC25" i="12"/>
  <c r="BB25" i="12"/>
  <c r="BD25" i="12" s="1"/>
  <c r="BA25" i="12"/>
  <c r="AY25" i="12"/>
  <c r="AX25" i="12"/>
  <c r="AZ25" i="12" s="1"/>
  <c r="AW25" i="12"/>
  <c r="AV25" i="12"/>
  <c r="AK25" i="12"/>
  <c r="BR24" i="12"/>
  <c r="BQ24" i="12"/>
  <c r="BO24" i="12"/>
  <c r="BN24" i="12"/>
  <c r="BM24" i="12"/>
  <c r="BP24" i="12" s="1"/>
  <c r="BK24" i="12"/>
  <c r="BJ24" i="12"/>
  <c r="BI24" i="12"/>
  <c r="BL24" i="12" s="1"/>
  <c r="BF24" i="12"/>
  <c r="BC24" i="12"/>
  <c r="BB24" i="12"/>
  <c r="BD24" i="12" s="1"/>
  <c r="BA24" i="12"/>
  <c r="AY24" i="12"/>
  <c r="AX24" i="12"/>
  <c r="AZ24" i="12" s="1"/>
  <c r="AW24" i="12"/>
  <c r="AV24" i="12"/>
  <c r="AK24" i="12"/>
  <c r="BR23" i="12"/>
  <c r="BO23" i="12"/>
  <c r="BN23" i="12"/>
  <c r="BM23" i="12"/>
  <c r="BP23" i="12" s="1"/>
  <c r="BQ23" i="12" s="1"/>
  <c r="BK23" i="12"/>
  <c r="BJ23" i="12"/>
  <c r="BI23" i="12"/>
  <c r="BL23" i="12" s="1"/>
  <c r="BF23" i="12"/>
  <c r="BC23" i="12"/>
  <c r="BB23" i="12"/>
  <c r="BD23" i="12" s="1"/>
  <c r="BA23" i="12"/>
  <c r="AY23" i="12"/>
  <c r="AX23" i="12"/>
  <c r="AZ23" i="12" s="1"/>
  <c r="AW23" i="12"/>
  <c r="AV23" i="12"/>
  <c r="AK23" i="12"/>
  <c r="BR22" i="12"/>
  <c r="BQ22" i="12"/>
  <c r="BO22" i="12"/>
  <c r="BN22" i="12"/>
  <c r="BM22" i="12"/>
  <c r="BP22" i="12" s="1"/>
  <c r="BK22" i="12"/>
  <c r="BJ22" i="12"/>
  <c r="BI22" i="12"/>
  <c r="BL22" i="12" s="1"/>
  <c r="BF22" i="12"/>
  <c r="BC22" i="12"/>
  <c r="BB22" i="12"/>
  <c r="BD22" i="12" s="1"/>
  <c r="BA22" i="12"/>
  <c r="AY22" i="12"/>
  <c r="AX22" i="12"/>
  <c r="AZ22" i="12" s="1"/>
  <c r="AW22" i="12"/>
  <c r="AV22" i="12"/>
  <c r="AK22" i="12"/>
  <c r="BR21" i="12"/>
  <c r="BO21" i="12"/>
  <c r="BN21" i="12"/>
  <c r="BM21" i="12"/>
  <c r="BP21" i="12" s="1"/>
  <c r="BK21" i="12"/>
  <c r="BJ21" i="12"/>
  <c r="BI21" i="12"/>
  <c r="BL21" i="12" s="1"/>
  <c r="BQ21" i="12" s="1"/>
  <c r="BF21" i="12"/>
  <c r="BC21" i="12"/>
  <c r="BB21" i="12"/>
  <c r="BD21" i="12" s="1"/>
  <c r="BA21" i="12"/>
  <c r="AY21" i="12"/>
  <c r="AX21" i="12"/>
  <c r="AZ21" i="12" s="1"/>
  <c r="AW21" i="12"/>
  <c r="AV21" i="12"/>
  <c r="AK21" i="12"/>
  <c r="BR20" i="12"/>
  <c r="BO20" i="12"/>
  <c r="BN20" i="12"/>
  <c r="BM20" i="12"/>
  <c r="BP20" i="12" s="1"/>
  <c r="BK20" i="12"/>
  <c r="BJ20" i="12"/>
  <c r="BI20" i="12"/>
  <c r="BL20" i="12" s="1"/>
  <c r="BQ20" i="12" s="1"/>
  <c r="BF20" i="12"/>
  <c r="BC20" i="12"/>
  <c r="BB20" i="12"/>
  <c r="BD20" i="12" s="1"/>
  <c r="BA20" i="12"/>
  <c r="AY20" i="12"/>
  <c r="AX20" i="12"/>
  <c r="AZ20" i="12" s="1"/>
  <c r="AW20" i="12"/>
  <c r="AV20" i="12"/>
  <c r="AK20" i="12"/>
  <c r="BR19" i="12"/>
  <c r="BO19" i="12"/>
  <c r="BN19" i="12"/>
  <c r="BM19" i="12"/>
  <c r="BP19" i="12" s="1"/>
  <c r="BK19" i="12"/>
  <c r="BJ19" i="12"/>
  <c r="BI19" i="12"/>
  <c r="BL19" i="12" s="1"/>
  <c r="BF19" i="12"/>
  <c r="BC19" i="12"/>
  <c r="BB19" i="12"/>
  <c r="BD19" i="12" s="1"/>
  <c r="BA19" i="12"/>
  <c r="AY19" i="12"/>
  <c r="AX19" i="12"/>
  <c r="AZ19" i="12" s="1"/>
  <c r="AW19" i="12"/>
  <c r="AV19" i="12"/>
  <c r="AK19" i="12"/>
  <c r="BR18" i="12"/>
  <c r="BO18" i="12"/>
  <c r="BN18" i="12"/>
  <c r="BM18" i="12"/>
  <c r="BP18" i="12" s="1"/>
  <c r="BK18" i="12"/>
  <c r="BJ18" i="12"/>
  <c r="BI18" i="12"/>
  <c r="BL18" i="12" s="1"/>
  <c r="BQ18" i="12" s="1"/>
  <c r="BF18" i="12"/>
  <c r="BC18" i="12"/>
  <c r="BB18" i="12"/>
  <c r="BD18" i="12" s="1"/>
  <c r="BA18" i="12"/>
  <c r="AY18" i="12"/>
  <c r="AX18" i="12"/>
  <c r="AZ18" i="12" s="1"/>
  <c r="AW18" i="12"/>
  <c r="AV18" i="12"/>
  <c r="AK18" i="12"/>
  <c r="BR17" i="12"/>
  <c r="BO17" i="12"/>
  <c r="BN17" i="12"/>
  <c r="BM17" i="12"/>
  <c r="BP17" i="12" s="1"/>
  <c r="BQ17" i="12" s="1"/>
  <c r="BK17" i="12"/>
  <c r="BJ17" i="12"/>
  <c r="BI17" i="12"/>
  <c r="BL17" i="12" s="1"/>
  <c r="BF17" i="12"/>
  <c r="BC17" i="12"/>
  <c r="BB17" i="12"/>
  <c r="BD17" i="12" s="1"/>
  <c r="BA17" i="12"/>
  <c r="AY17" i="12"/>
  <c r="AX17" i="12"/>
  <c r="AZ17" i="12" s="1"/>
  <c r="AW17" i="12"/>
  <c r="AV17" i="12"/>
  <c r="AK17" i="12"/>
  <c r="BR16" i="12"/>
  <c r="BQ16" i="12"/>
  <c r="BO16" i="12"/>
  <c r="BN16" i="12"/>
  <c r="BM16" i="12"/>
  <c r="BP16" i="12" s="1"/>
  <c r="BK16" i="12"/>
  <c r="BJ16" i="12"/>
  <c r="BI16" i="12"/>
  <c r="BL16" i="12" s="1"/>
  <c r="BF16" i="12"/>
  <c r="BC16" i="12"/>
  <c r="BB16" i="12"/>
  <c r="BD16" i="12" s="1"/>
  <c r="BA16" i="12"/>
  <c r="AY16" i="12"/>
  <c r="AX16" i="12"/>
  <c r="AZ16" i="12" s="1"/>
  <c r="AW16" i="12"/>
  <c r="AV16" i="12"/>
  <c r="AK16" i="12"/>
  <c r="BR15" i="12"/>
  <c r="BO15" i="12"/>
  <c r="BN15" i="12"/>
  <c r="BM15" i="12"/>
  <c r="BP15" i="12" s="1"/>
  <c r="BK15" i="12"/>
  <c r="BJ15" i="12"/>
  <c r="BI15" i="12"/>
  <c r="BL15" i="12" s="1"/>
  <c r="BF15" i="12"/>
  <c r="BC15" i="12"/>
  <c r="BB15" i="12"/>
  <c r="BD15" i="12" s="1"/>
  <c r="BA15" i="12"/>
  <c r="AY15" i="12"/>
  <c r="AX15" i="12"/>
  <c r="AZ15" i="12" s="1"/>
  <c r="AW15" i="12"/>
  <c r="AV15" i="12"/>
  <c r="AK15" i="12"/>
  <c r="BR14" i="12"/>
  <c r="BQ14" i="12"/>
  <c r="BO14" i="12"/>
  <c r="BN14" i="12"/>
  <c r="BM14" i="12"/>
  <c r="BP14" i="12" s="1"/>
  <c r="BK14" i="12"/>
  <c r="BJ14" i="12"/>
  <c r="BI14" i="12"/>
  <c r="BL14" i="12" s="1"/>
  <c r="BF14" i="12"/>
  <c r="BC14" i="12"/>
  <c r="BB14" i="12"/>
  <c r="BD14" i="12" s="1"/>
  <c r="BA14" i="12"/>
  <c r="AY14" i="12"/>
  <c r="AX14" i="12"/>
  <c r="AZ14" i="12" s="1"/>
  <c r="AW14" i="12"/>
  <c r="AV14" i="12"/>
  <c r="AK14" i="12"/>
  <c r="BR13" i="12"/>
  <c r="BO13" i="12"/>
  <c r="BN13" i="12"/>
  <c r="BM13" i="12"/>
  <c r="BP13" i="12" s="1"/>
  <c r="BQ13" i="12" s="1"/>
  <c r="BK13" i="12"/>
  <c r="BJ13" i="12"/>
  <c r="BI13" i="12"/>
  <c r="BL13" i="12" s="1"/>
  <c r="BH13" i="12"/>
  <c r="BF13" i="12"/>
  <c r="BD13" i="12"/>
  <c r="BC13" i="12"/>
  <c r="BB13" i="12"/>
  <c r="BA13" i="12"/>
  <c r="AZ13" i="12"/>
  <c r="BE13" i="12" s="1"/>
  <c r="AY13" i="12"/>
  <c r="AX13" i="12"/>
  <c r="AW13" i="12"/>
  <c r="AV13" i="12"/>
  <c r="AK13" i="12"/>
  <c r="AI8" i="12"/>
  <c r="AW2" i="12"/>
  <c r="BR43" i="11"/>
  <c r="BP43" i="11"/>
  <c r="BO43" i="11"/>
  <c r="BN43" i="11"/>
  <c r="BM43" i="11"/>
  <c r="BL43" i="11"/>
  <c r="BQ43" i="11" s="1"/>
  <c r="BK43" i="11"/>
  <c r="BJ43" i="11"/>
  <c r="BI43" i="11"/>
  <c r="BF43" i="11"/>
  <c r="BC43" i="11"/>
  <c r="BB43" i="11"/>
  <c r="BA43" i="11"/>
  <c r="AY43" i="11"/>
  <c r="AX43" i="11"/>
  <c r="AZ43" i="11" s="1"/>
  <c r="AW43" i="11"/>
  <c r="AV43" i="11"/>
  <c r="AK43" i="11"/>
  <c r="BR42" i="11"/>
  <c r="BP42" i="11"/>
  <c r="BO42" i="11"/>
  <c r="BN42" i="11"/>
  <c r="BM42" i="11"/>
  <c r="BK42" i="11"/>
  <c r="BJ42" i="11"/>
  <c r="BL42" i="11" s="1"/>
  <c r="BQ42" i="11" s="1"/>
  <c r="BI42" i="11"/>
  <c r="BF42" i="11"/>
  <c r="BD42" i="11"/>
  <c r="BC42" i="11"/>
  <c r="BB42" i="11"/>
  <c r="BA42" i="11"/>
  <c r="AZ42" i="11"/>
  <c r="BE42" i="11" s="1"/>
  <c r="AY42" i="11"/>
  <c r="AX42" i="11"/>
  <c r="AW42" i="11"/>
  <c r="AV42" i="11"/>
  <c r="AK42" i="11"/>
  <c r="BR41" i="11"/>
  <c r="BP41" i="11"/>
  <c r="BO41" i="11"/>
  <c r="BN41" i="11"/>
  <c r="BM41" i="11"/>
  <c r="BL41" i="11"/>
  <c r="BQ41" i="11" s="1"/>
  <c r="BK41" i="11"/>
  <c r="BJ41" i="11"/>
  <c r="BI41" i="11"/>
  <c r="BF41" i="11"/>
  <c r="BC41" i="11"/>
  <c r="BB41" i="11"/>
  <c r="BD41" i="11" s="1"/>
  <c r="BA41" i="11"/>
  <c r="AY41" i="11"/>
  <c r="AX41" i="11"/>
  <c r="AZ41" i="11" s="1"/>
  <c r="AW41" i="11"/>
  <c r="AV41" i="11"/>
  <c r="AK41" i="11"/>
  <c r="BR40" i="11"/>
  <c r="BO40" i="11"/>
  <c r="BN40" i="11"/>
  <c r="BP40" i="11" s="1"/>
  <c r="BM40" i="11"/>
  <c r="BK40" i="11"/>
  <c r="BJ40" i="11"/>
  <c r="BL40" i="11" s="1"/>
  <c r="BI40" i="11"/>
  <c r="BF40" i="11"/>
  <c r="BD40" i="11"/>
  <c r="BC40" i="11"/>
  <c r="BB40" i="11"/>
  <c r="BA40" i="11"/>
  <c r="AZ40" i="11"/>
  <c r="BE40" i="11" s="1"/>
  <c r="AY40" i="11"/>
  <c r="AX40" i="11"/>
  <c r="AW40" i="11"/>
  <c r="AV40" i="11"/>
  <c r="AK40" i="11"/>
  <c r="BR39" i="11"/>
  <c r="BP39" i="11"/>
  <c r="BO39" i="11"/>
  <c r="BN39" i="11"/>
  <c r="BM39" i="11"/>
  <c r="BL39" i="11"/>
  <c r="BQ39" i="11" s="1"/>
  <c r="BK39" i="11"/>
  <c r="BJ39" i="11"/>
  <c r="BI39" i="11"/>
  <c r="BF39" i="11"/>
  <c r="BC39" i="11"/>
  <c r="BB39" i="11"/>
  <c r="BD39" i="11" s="1"/>
  <c r="BA39" i="11"/>
  <c r="AY39" i="11"/>
  <c r="AX39" i="11"/>
  <c r="AZ39" i="11" s="1"/>
  <c r="AW39" i="11"/>
  <c r="AV39" i="11"/>
  <c r="AK39" i="11"/>
  <c r="BR38" i="11"/>
  <c r="BO38" i="11"/>
  <c r="BN38" i="11"/>
  <c r="BP38" i="11" s="1"/>
  <c r="BM38" i="11"/>
  <c r="BK38" i="11"/>
  <c r="BJ38" i="11"/>
  <c r="BL38" i="11" s="1"/>
  <c r="BI38" i="11"/>
  <c r="BF38" i="11"/>
  <c r="BD38" i="11"/>
  <c r="BC38" i="11"/>
  <c r="BB38" i="11"/>
  <c r="BA38" i="11"/>
  <c r="AZ38" i="11"/>
  <c r="BE38" i="11" s="1"/>
  <c r="AY38" i="11"/>
  <c r="AX38" i="11"/>
  <c r="AW38" i="11"/>
  <c r="AV38" i="11"/>
  <c r="AK38" i="11"/>
  <c r="BR37" i="11"/>
  <c r="BP37" i="11"/>
  <c r="BO37" i="11"/>
  <c r="BN37" i="11"/>
  <c r="BM37" i="11"/>
  <c r="BL37" i="11"/>
  <c r="BQ37" i="11" s="1"/>
  <c r="BK37" i="11"/>
  <c r="BJ37" i="11"/>
  <c r="BI37" i="11"/>
  <c r="BF37" i="11"/>
  <c r="BC37" i="11"/>
  <c r="BB37" i="11"/>
  <c r="BD37" i="11" s="1"/>
  <c r="BA37" i="11"/>
  <c r="AY37" i="11"/>
  <c r="AX37" i="11"/>
  <c r="AZ37" i="11" s="1"/>
  <c r="AW37" i="11"/>
  <c r="AV37" i="11"/>
  <c r="AK37" i="11"/>
  <c r="BR36" i="11"/>
  <c r="BO36" i="11"/>
  <c r="BN36" i="11"/>
  <c r="BP36" i="11" s="1"/>
  <c r="BM36" i="11"/>
  <c r="BK36" i="11"/>
  <c r="BJ36" i="11"/>
  <c r="BL36" i="11" s="1"/>
  <c r="BI36" i="11"/>
  <c r="BF36" i="11"/>
  <c r="BD36" i="11"/>
  <c r="BC36" i="11"/>
  <c r="BB36" i="11"/>
  <c r="BA36" i="11"/>
  <c r="AZ36" i="11"/>
  <c r="BE36" i="11" s="1"/>
  <c r="AY36" i="11"/>
  <c r="AX36" i="11"/>
  <c r="AW36" i="11"/>
  <c r="AV36" i="11"/>
  <c r="AK36" i="11"/>
  <c r="BR35" i="11"/>
  <c r="BP35" i="11"/>
  <c r="BO35" i="11"/>
  <c r="BN35" i="11"/>
  <c r="BM35" i="11"/>
  <c r="BL35" i="11"/>
  <c r="BQ35" i="11" s="1"/>
  <c r="BK35" i="11"/>
  <c r="BJ35" i="11"/>
  <c r="BI35" i="11"/>
  <c r="BF35" i="11"/>
  <c r="BC35" i="11"/>
  <c r="BB35" i="11"/>
  <c r="BD35" i="11" s="1"/>
  <c r="BA35" i="11"/>
  <c r="AY35" i="11"/>
  <c r="AX35" i="11"/>
  <c r="AZ35" i="11" s="1"/>
  <c r="AW35" i="11"/>
  <c r="AV35" i="11"/>
  <c r="AK35" i="11"/>
  <c r="BR34" i="11"/>
  <c r="BO34" i="11"/>
  <c r="BN34" i="11"/>
  <c r="BM34" i="11"/>
  <c r="BK34" i="11"/>
  <c r="BJ34" i="11"/>
  <c r="BI34" i="11"/>
  <c r="BL34" i="11" s="1"/>
  <c r="BF34" i="11"/>
  <c r="BD34" i="11"/>
  <c r="BC34" i="11"/>
  <c r="BB34" i="11"/>
  <c r="BA34" i="11"/>
  <c r="AZ34" i="11"/>
  <c r="BE34" i="11" s="1"/>
  <c r="AY34" i="11"/>
  <c r="AX34" i="11"/>
  <c r="AW34" i="11"/>
  <c r="AV34" i="11"/>
  <c r="AK34" i="11"/>
  <c r="BR33" i="11"/>
  <c r="BP33" i="11"/>
  <c r="BO33" i="11"/>
  <c r="BN33" i="11"/>
  <c r="BM33" i="11"/>
  <c r="BL33" i="11"/>
  <c r="BQ33" i="11" s="1"/>
  <c r="BK33" i="11"/>
  <c r="BJ33" i="11"/>
  <c r="BI33" i="11"/>
  <c r="BF33" i="11"/>
  <c r="BC33" i="11"/>
  <c r="BB33" i="11"/>
  <c r="BD33" i="11" s="1"/>
  <c r="BA33" i="11"/>
  <c r="AY33" i="11"/>
  <c r="AX33" i="11"/>
  <c r="AZ33" i="11" s="1"/>
  <c r="AW33" i="11"/>
  <c r="AV33" i="11"/>
  <c r="AK33" i="11"/>
  <c r="BR32" i="11"/>
  <c r="BO32" i="11"/>
  <c r="BN32" i="11"/>
  <c r="BM32" i="11"/>
  <c r="BK32" i="11"/>
  <c r="BJ32" i="11"/>
  <c r="BI32" i="11"/>
  <c r="BL32" i="11" s="1"/>
  <c r="BF32" i="11"/>
  <c r="BD32" i="11"/>
  <c r="BC32" i="11"/>
  <c r="BB32" i="11"/>
  <c r="BA32" i="11"/>
  <c r="AZ32" i="11"/>
  <c r="BE32" i="11" s="1"/>
  <c r="AY32" i="11"/>
  <c r="AX32" i="11"/>
  <c r="AW32" i="11"/>
  <c r="AV32" i="11"/>
  <c r="AK32" i="11"/>
  <c r="BR31" i="11"/>
  <c r="BP31" i="11"/>
  <c r="BO31" i="11"/>
  <c r="BN31" i="11"/>
  <c r="BM31" i="11"/>
  <c r="BL31" i="11"/>
  <c r="BQ31" i="11" s="1"/>
  <c r="BK31" i="11"/>
  <c r="BJ31" i="11"/>
  <c r="BI31" i="11"/>
  <c r="BF31" i="11"/>
  <c r="BC31" i="11"/>
  <c r="BB31" i="11"/>
  <c r="BD31" i="11" s="1"/>
  <c r="BA31" i="11"/>
  <c r="AY31" i="11"/>
  <c r="AX31" i="11"/>
  <c r="AZ31" i="11" s="1"/>
  <c r="AW31" i="11"/>
  <c r="AV31" i="11"/>
  <c r="AK31" i="11"/>
  <c r="BR30" i="11"/>
  <c r="BO30" i="11"/>
  <c r="BN30" i="11"/>
  <c r="BM30" i="11"/>
  <c r="BK30" i="11"/>
  <c r="BJ30" i="11"/>
  <c r="BI30" i="11"/>
  <c r="BL30" i="11" s="1"/>
  <c r="BF30" i="11"/>
  <c r="BD30" i="11"/>
  <c r="BC30" i="11"/>
  <c r="BB30" i="11"/>
  <c r="BA30" i="11"/>
  <c r="AZ30" i="11"/>
  <c r="BE30" i="11" s="1"/>
  <c r="AY30" i="11"/>
  <c r="AX30" i="11"/>
  <c r="AW30" i="11"/>
  <c r="AV30" i="11"/>
  <c r="AK30" i="11"/>
  <c r="BR29" i="11"/>
  <c r="BP29" i="11"/>
  <c r="BO29" i="11"/>
  <c r="BN29" i="11"/>
  <c r="BM29" i="11"/>
  <c r="BL29" i="11"/>
  <c r="BQ29" i="11" s="1"/>
  <c r="BK29" i="11"/>
  <c r="BJ29" i="11"/>
  <c r="BI29" i="11"/>
  <c r="BF29" i="11"/>
  <c r="BC29" i="11"/>
  <c r="BB29" i="11"/>
  <c r="BA29" i="11"/>
  <c r="AY29" i="11"/>
  <c r="AX29" i="11"/>
  <c r="AW29" i="11"/>
  <c r="AV29" i="11"/>
  <c r="AK29" i="11"/>
  <c r="BR28" i="11"/>
  <c r="BP28" i="11"/>
  <c r="BO28" i="11"/>
  <c r="BN28" i="11"/>
  <c r="BM28" i="11"/>
  <c r="BL28" i="11"/>
  <c r="BQ28" i="11" s="1"/>
  <c r="BK28" i="11"/>
  <c r="BJ28" i="11"/>
  <c r="BI28" i="11"/>
  <c r="BF28" i="11"/>
  <c r="BC28" i="11"/>
  <c r="BB28" i="11"/>
  <c r="BA28" i="11"/>
  <c r="AY28" i="11"/>
  <c r="AX28" i="11"/>
  <c r="AW28" i="11"/>
  <c r="AZ28" i="11" s="1"/>
  <c r="AV28" i="11"/>
  <c r="AK28" i="11"/>
  <c r="BR27" i="11"/>
  <c r="BP27" i="11"/>
  <c r="BO27" i="11"/>
  <c r="BN27" i="11"/>
  <c r="BM27" i="11"/>
  <c r="BL27" i="11"/>
  <c r="BQ27" i="11" s="1"/>
  <c r="BK27" i="11"/>
  <c r="BJ27" i="11"/>
  <c r="BI27" i="11"/>
  <c r="BF27" i="11"/>
  <c r="BC27" i="11"/>
  <c r="BB27" i="11"/>
  <c r="BA27" i="11"/>
  <c r="AY27" i="11"/>
  <c r="AX27" i="11"/>
  <c r="AW27" i="11"/>
  <c r="AV27" i="11"/>
  <c r="AK27" i="11"/>
  <c r="BR26" i="11"/>
  <c r="BP26" i="11"/>
  <c r="BO26" i="11"/>
  <c r="BN26" i="11"/>
  <c r="BM26" i="11"/>
  <c r="BL26" i="11"/>
  <c r="BQ26" i="11" s="1"/>
  <c r="BK26" i="11"/>
  <c r="BJ26" i="11"/>
  <c r="BI26" i="11"/>
  <c r="BF26" i="11"/>
  <c r="BC26" i="11"/>
  <c r="BB26" i="11"/>
  <c r="BA26" i="11"/>
  <c r="AY26" i="11"/>
  <c r="AX26" i="11"/>
  <c r="AW26" i="11"/>
  <c r="AZ26" i="11" s="1"/>
  <c r="AV26" i="11"/>
  <c r="AK26" i="11"/>
  <c r="BR25" i="11"/>
  <c r="BP25" i="11"/>
  <c r="BO25" i="11"/>
  <c r="BN25" i="11"/>
  <c r="BM25" i="11"/>
  <c r="BL25" i="11"/>
  <c r="BQ25" i="11" s="1"/>
  <c r="BK25" i="11"/>
  <c r="BJ25" i="11"/>
  <c r="BI25" i="11"/>
  <c r="BF25" i="11"/>
  <c r="BC25" i="11"/>
  <c r="BB25" i="11"/>
  <c r="BA25" i="11"/>
  <c r="AY25" i="11"/>
  <c r="AX25" i="11"/>
  <c r="AW25" i="11"/>
  <c r="AV25" i="11"/>
  <c r="AK25" i="11"/>
  <c r="BR24" i="11"/>
  <c r="BP24" i="11"/>
  <c r="BO24" i="11"/>
  <c r="BN24" i="11"/>
  <c r="BM24" i="11"/>
  <c r="BL24" i="11"/>
  <c r="BQ24" i="11" s="1"/>
  <c r="BK24" i="11"/>
  <c r="BJ24" i="11"/>
  <c r="BI24" i="11"/>
  <c r="BF24" i="11"/>
  <c r="BC24" i="11"/>
  <c r="BB24" i="11"/>
  <c r="BA24" i="11"/>
  <c r="AY24" i="11"/>
  <c r="AX24" i="11"/>
  <c r="AW24" i="11"/>
  <c r="AZ24" i="11" s="1"/>
  <c r="AV24" i="11"/>
  <c r="AK24" i="11"/>
  <c r="BR23" i="11"/>
  <c r="BP23" i="11"/>
  <c r="BO23" i="11"/>
  <c r="BN23" i="11"/>
  <c r="BM23" i="11"/>
  <c r="BL23" i="11"/>
  <c r="BQ23" i="11" s="1"/>
  <c r="BK23" i="11"/>
  <c r="BJ23" i="11"/>
  <c r="BI23" i="11"/>
  <c r="BF23" i="11"/>
  <c r="BC23" i="11"/>
  <c r="BB23" i="11"/>
  <c r="BA23" i="11"/>
  <c r="AY23" i="11"/>
  <c r="AX23" i="11"/>
  <c r="AW23" i="11"/>
  <c r="AV23" i="11"/>
  <c r="AK23" i="11"/>
  <c r="BR22" i="11"/>
  <c r="BP22" i="11"/>
  <c r="BO22" i="11"/>
  <c r="BN22" i="11"/>
  <c r="BM22" i="11"/>
  <c r="BL22" i="11"/>
  <c r="BQ22" i="11" s="1"/>
  <c r="BK22" i="11"/>
  <c r="BJ22" i="11"/>
  <c r="BI22" i="11"/>
  <c r="BF22" i="11"/>
  <c r="BC22" i="11"/>
  <c r="BB22" i="11"/>
  <c r="BA22" i="11"/>
  <c r="AY22" i="11"/>
  <c r="AX22" i="11"/>
  <c r="AW22" i="11"/>
  <c r="AZ22" i="11" s="1"/>
  <c r="AV22" i="11"/>
  <c r="AK22" i="11"/>
  <c r="BR21" i="11"/>
  <c r="BP21" i="11"/>
  <c r="BO21" i="11"/>
  <c r="BN21" i="11"/>
  <c r="BM21" i="11"/>
  <c r="BL21" i="11"/>
  <c r="BQ21" i="11" s="1"/>
  <c r="BK21" i="11"/>
  <c r="BJ21" i="11"/>
  <c r="BI21" i="11"/>
  <c r="BF21" i="11"/>
  <c r="BC21" i="11"/>
  <c r="BB21" i="11"/>
  <c r="BA21" i="11"/>
  <c r="AY21" i="11"/>
  <c r="AX21" i="11"/>
  <c r="AW21" i="11"/>
  <c r="AV21" i="11"/>
  <c r="AK21" i="11"/>
  <c r="BR20" i="11"/>
  <c r="BP20" i="11"/>
  <c r="BO20" i="11"/>
  <c r="BN20" i="11"/>
  <c r="BM20" i="11"/>
  <c r="BL20" i="11"/>
  <c r="BQ20" i="11" s="1"/>
  <c r="BK20" i="11"/>
  <c r="BJ20" i="11"/>
  <c r="BI20" i="11"/>
  <c r="BF20" i="11"/>
  <c r="BC20" i="11"/>
  <c r="BB20" i="11"/>
  <c r="BA20" i="11"/>
  <c r="AY20" i="11"/>
  <c r="AX20" i="11"/>
  <c r="AW20" i="11"/>
  <c r="AZ20" i="11" s="1"/>
  <c r="AV20" i="11"/>
  <c r="AK20" i="11"/>
  <c r="BR19" i="11"/>
  <c r="BP19" i="11"/>
  <c r="BO19" i="11"/>
  <c r="BN19" i="11"/>
  <c r="BM19" i="11"/>
  <c r="BL19" i="11"/>
  <c r="BQ19" i="11" s="1"/>
  <c r="BK19" i="11"/>
  <c r="BJ19" i="11"/>
  <c r="BI19" i="11"/>
  <c r="BF19" i="11"/>
  <c r="BC19" i="11"/>
  <c r="BB19" i="11"/>
  <c r="BA19" i="11"/>
  <c r="AY19" i="11"/>
  <c r="AX19" i="11"/>
  <c r="AW19" i="11"/>
  <c r="AV19" i="11"/>
  <c r="AK19" i="11"/>
  <c r="BR18" i="11"/>
  <c r="BP18" i="11"/>
  <c r="BO18" i="11"/>
  <c r="BN18" i="11"/>
  <c r="BM18" i="11"/>
  <c r="BL18" i="11"/>
  <c r="BQ18" i="11" s="1"/>
  <c r="BK18" i="11"/>
  <c r="BJ18" i="11"/>
  <c r="BI18" i="11"/>
  <c r="BF18" i="11"/>
  <c r="BC18" i="11"/>
  <c r="BB18" i="11"/>
  <c r="BA18" i="11"/>
  <c r="AY18" i="11"/>
  <c r="AX18" i="11"/>
  <c r="AW18" i="11"/>
  <c r="AZ18" i="11" s="1"/>
  <c r="AV18" i="11"/>
  <c r="AK18" i="11"/>
  <c r="BR17" i="11"/>
  <c r="BP17" i="11"/>
  <c r="BO17" i="11"/>
  <c r="BN17" i="11"/>
  <c r="BM17" i="11"/>
  <c r="BL17" i="11"/>
  <c r="BQ17" i="11" s="1"/>
  <c r="BK17" i="11"/>
  <c r="BJ17" i="11"/>
  <c r="BI17" i="11"/>
  <c r="BF17" i="11"/>
  <c r="BC17" i="11"/>
  <c r="BB17" i="11"/>
  <c r="BA17" i="11"/>
  <c r="AY17" i="11"/>
  <c r="AX17" i="11"/>
  <c r="AW17" i="11"/>
  <c r="AV17" i="11"/>
  <c r="AK17" i="11"/>
  <c r="BR16" i="11"/>
  <c r="BP16" i="11"/>
  <c r="BO16" i="11"/>
  <c r="BN16" i="11"/>
  <c r="BM16" i="11"/>
  <c r="BL16" i="11"/>
  <c r="BQ16" i="11" s="1"/>
  <c r="BK16" i="11"/>
  <c r="BJ16" i="11"/>
  <c r="BI16" i="11"/>
  <c r="BF16" i="11"/>
  <c r="BC16" i="11"/>
  <c r="BB16" i="11"/>
  <c r="BA16" i="11"/>
  <c r="AY16" i="11"/>
  <c r="AX16" i="11"/>
  <c r="AW16" i="11"/>
  <c r="AZ16" i="11" s="1"/>
  <c r="AV16" i="11"/>
  <c r="AK16" i="11"/>
  <c r="BR15" i="11"/>
  <c r="BP15" i="11"/>
  <c r="BO15" i="11"/>
  <c r="BN15" i="11"/>
  <c r="BM15" i="11"/>
  <c r="BL15" i="11"/>
  <c r="BQ15" i="11" s="1"/>
  <c r="BK15" i="11"/>
  <c r="BJ15" i="11"/>
  <c r="BI15" i="11"/>
  <c r="BF15" i="11"/>
  <c r="BC15" i="11"/>
  <c r="BB15" i="11"/>
  <c r="BA15" i="11"/>
  <c r="AY15" i="11"/>
  <c r="AX15" i="11"/>
  <c r="AW15" i="11"/>
  <c r="AV15" i="11"/>
  <c r="AK15" i="11"/>
  <c r="BR14" i="11"/>
  <c r="BP14" i="11"/>
  <c r="BO14" i="11"/>
  <c r="BN14" i="11"/>
  <c r="BM14" i="11"/>
  <c r="BL14" i="11"/>
  <c r="BQ14" i="11" s="1"/>
  <c r="BK14" i="11"/>
  <c r="BJ14" i="11"/>
  <c r="BI14" i="11"/>
  <c r="BF14" i="11"/>
  <c r="BC14" i="11"/>
  <c r="BB14" i="11"/>
  <c r="BA14" i="11"/>
  <c r="AY14" i="11"/>
  <c r="AX14" i="11"/>
  <c r="AW14" i="11"/>
  <c r="AZ14" i="11" s="1"/>
  <c r="AV14" i="11"/>
  <c r="AK14" i="11"/>
  <c r="BR13" i="11"/>
  <c r="BP13" i="11"/>
  <c r="BO13" i="11"/>
  <c r="BN13" i="11"/>
  <c r="BM13" i="11"/>
  <c r="BH13" i="11"/>
  <c r="BF13" i="11"/>
  <c r="BD13" i="11"/>
  <c r="BC13" i="11"/>
  <c r="BB13" i="11"/>
  <c r="BA13" i="11"/>
  <c r="AZ13" i="11"/>
  <c r="BE13" i="11" s="1"/>
  <c r="AY13" i="11"/>
  <c r="AX13" i="11"/>
  <c r="AW13" i="11"/>
  <c r="AV13" i="11"/>
  <c r="AK13" i="11"/>
  <c r="AI8" i="11"/>
  <c r="AW2" i="11"/>
  <c r="BR43" i="10"/>
  <c r="BQ43" i="10"/>
  <c r="BO43" i="10"/>
  <c r="BN43" i="10"/>
  <c r="BM43" i="10"/>
  <c r="BP43" i="10" s="1"/>
  <c r="BK43" i="10"/>
  <c r="BJ43" i="10"/>
  <c r="BI43" i="10"/>
  <c r="BL43" i="10" s="1"/>
  <c r="BF43" i="10"/>
  <c r="BC43" i="10"/>
  <c r="BB43" i="10"/>
  <c r="BA43" i="10"/>
  <c r="AY43" i="10"/>
  <c r="AX43" i="10"/>
  <c r="AW43" i="10"/>
  <c r="AV43" i="10"/>
  <c r="AK43" i="10"/>
  <c r="BR42" i="10"/>
  <c r="BO42" i="10"/>
  <c r="BN42" i="10"/>
  <c r="BM42" i="10"/>
  <c r="BP42" i="10" s="1"/>
  <c r="BK42" i="10"/>
  <c r="BJ42" i="10"/>
  <c r="BI42" i="10"/>
  <c r="BL42" i="10" s="1"/>
  <c r="BQ42" i="10" s="1"/>
  <c r="BF42" i="10"/>
  <c r="BC42" i="10"/>
  <c r="BB42" i="10"/>
  <c r="BA42" i="10"/>
  <c r="BD42" i="10" s="1"/>
  <c r="AY42" i="10"/>
  <c r="AX42" i="10"/>
  <c r="AW42" i="10"/>
  <c r="AV42" i="10"/>
  <c r="AK42" i="10"/>
  <c r="BR41" i="10"/>
  <c r="BQ41" i="10"/>
  <c r="BO41" i="10"/>
  <c r="BN41" i="10"/>
  <c r="BM41" i="10"/>
  <c r="BP41" i="10" s="1"/>
  <c r="BK41" i="10"/>
  <c r="BJ41" i="10"/>
  <c r="BI41" i="10"/>
  <c r="BL41" i="10" s="1"/>
  <c r="BF41" i="10"/>
  <c r="BC41" i="10"/>
  <c r="BB41" i="10"/>
  <c r="BA41" i="10"/>
  <c r="AY41" i="10"/>
  <c r="AX41" i="10"/>
  <c r="AW41" i="10"/>
  <c r="AV41" i="10"/>
  <c r="AK41" i="10"/>
  <c r="BR40" i="10"/>
  <c r="BO40" i="10"/>
  <c r="BN40" i="10"/>
  <c r="BM40" i="10"/>
  <c r="BP40" i="10" s="1"/>
  <c r="BK40" i="10"/>
  <c r="BJ40" i="10"/>
  <c r="BI40" i="10"/>
  <c r="BL40" i="10" s="1"/>
  <c r="BQ40" i="10" s="1"/>
  <c r="BF40" i="10"/>
  <c r="BC40" i="10"/>
  <c r="BB40" i="10"/>
  <c r="BA40" i="10"/>
  <c r="BD40" i="10" s="1"/>
  <c r="AY40" i="10"/>
  <c r="AX40" i="10"/>
  <c r="AW40" i="10"/>
  <c r="AV40" i="10"/>
  <c r="AK40" i="10"/>
  <c r="BR39" i="10"/>
  <c r="BQ39" i="10"/>
  <c r="BO39" i="10"/>
  <c r="BN39" i="10"/>
  <c r="BM39" i="10"/>
  <c r="BP39" i="10" s="1"/>
  <c r="BK39" i="10"/>
  <c r="BJ39" i="10"/>
  <c r="BI39" i="10"/>
  <c r="BL39" i="10" s="1"/>
  <c r="BF39" i="10"/>
  <c r="BC39" i="10"/>
  <c r="BB39" i="10"/>
  <c r="BA39" i="10"/>
  <c r="AY39" i="10"/>
  <c r="AX39" i="10"/>
  <c r="AW39" i="10"/>
  <c r="AV39" i="10"/>
  <c r="AK39" i="10"/>
  <c r="BR38" i="10"/>
  <c r="BO38" i="10"/>
  <c r="BN38" i="10"/>
  <c r="BM38" i="10"/>
  <c r="BP38" i="10" s="1"/>
  <c r="BK38" i="10"/>
  <c r="BJ38" i="10"/>
  <c r="BI38" i="10"/>
  <c r="BL38" i="10" s="1"/>
  <c r="BQ38" i="10" s="1"/>
  <c r="BF38" i="10"/>
  <c r="BC38" i="10"/>
  <c r="BB38" i="10"/>
  <c r="BA38" i="10"/>
  <c r="BD38" i="10" s="1"/>
  <c r="AY38" i="10"/>
  <c r="AX38" i="10"/>
  <c r="AW38" i="10"/>
  <c r="AV38" i="10"/>
  <c r="AK38" i="10"/>
  <c r="BR37" i="10"/>
  <c r="BO37" i="10"/>
  <c r="BN37" i="10"/>
  <c r="BM37" i="10"/>
  <c r="BP37" i="10" s="1"/>
  <c r="BK37" i="10"/>
  <c r="BJ37" i="10"/>
  <c r="BI37" i="10"/>
  <c r="BL37" i="10" s="1"/>
  <c r="BQ37" i="10" s="1"/>
  <c r="BF37" i="10"/>
  <c r="BC37" i="10"/>
  <c r="BB37" i="10"/>
  <c r="BA37" i="10"/>
  <c r="BD37" i="10" s="1"/>
  <c r="AY37" i="10"/>
  <c r="AX37" i="10"/>
  <c r="AW37" i="10"/>
  <c r="AV37" i="10"/>
  <c r="AK37" i="10"/>
  <c r="BR36" i="10"/>
  <c r="BQ36" i="10"/>
  <c r="BO36" i="10"/>
  <c r="BN36" i="10"/>
  <c r="BM36" i="10"/>
  <c r="BP36" i="10" s="1"/>
  <c r="BK36" i="10"/>
  <c r="BJ36" i="10"/>
  <c r="BI36" i="10"/>
  <c r="BL36" i="10" s="1"/>
  <c r="BF36" i="10"/>
  <c r="BC36" i="10"/>
  <c r="BB36" i="10"/>
  <c r="BA36" i="10"/>
  <c r="AY36" i="10"/>
  <c r="AX36" i="10"/>
  <c r="AW36" i="10"/>
  <c r="AV36" i="10"/>
  <c r="AK36" i="10"/>
  <c r="BR35" i="10"/>
  <c r="BO35" i="10"/>
  <c r="BN35" i="10"/>
  <c r="BM35" i="10"/>
  <c r="BP35" i="10" s="1"/>
  <c r="BK35" i="10"/>
  <c r="BJ35" i="10"/>
  <c r="BI35" i="10"/>
  <c r="BL35" i="10" s="1"/>
  <c r="BQ35" i="10" s="1"/>
  <c r="BF35" i="10"/>
  <c r="BC35" i="10"/>
  <c r="BB35" i="10"/>
  <c r="BA35" i="10"/>
  <c r="BD35" i="10" s="1"/>
  <c r="AY35" i="10"/>
  <c r="AX35" i="10"/>
  <c r="AW35" i="10"/>
  <c r="AV35" i="10"/>
  <c r="AK35" i="10"/>
  <c r="BR34" i="10"/>
  <c r="BQ34" i="10"/>
  <c r="BO34" i="10"/>
  <c r="BN34" i="10"/>
  <c r="BM34" i="10"/>
  <c r="BP34" i="10" s="1"/>
  <c r="BK34" i="10"/>
  <c r="BJ34" i="10"/>
  <c r="BI34" i="10"/>
  <c r="BL34" i="10" s="1"/>
  <c r="BF34" i="10"/>
  <c r="BC34" i="10"/>
  <c r="BB34" i="10"/>
  <c r="BA34" i="10"/>
  <c r="AY34" i="10"/>
  <c r="AX34" i="10"/>
  <c r="AW34" i="10"/>
  <c r="AV34" i="10"/>
  <c r="AK34" i="10"/>
  <c r="BR33" i="10"/>
  <c r="BO33" i="10"/>
  <c r="BN33" i="10"/>
  <c r="BM33" i="10"/>
  <c r="BP33" i="10" s="1"/>
  <c r="BK33" i="10"/>
  <c r="BJ33" i="10"/>
  <c r="BI33" i="10"/>
  <c r="BL33" i="10" s="1"/>
  <c r="BQ33" i="10" s="1"/>
  <c r="BF33" i="10"/>
  <c r="BC33" i="10"/>
  <c r="BB33" i="10"/>
  <c r="BA33" i="10"/>
  <c r="BD33" i="10" s="1"/>
  <c r="AY33" i="10"/>
  <c r="AX33" i="10"/>
  <c r="AW33" i="10"/>
  <c r="AV33" i="10"/>
  <c r="AK33" i="10"/>
  <c r="BR32" i="10"/>
  <c r="BQ32" i="10"/>
  <c r="BO32" i="10"/>
  <c r="BN32" i="10"/>
  <c r="BM32" i="10"/>
  <c r="BP32" i="10" s="1"/>
  <c r="BK32" i="10"/>
  <c r="BJ32" i="10"/>
  <c r="BI32" i="10"/>
  <c r="BL32" i="10" s="1"/>
  <c r="BF32" i="10"/>
  <c r="BC32" i="10"/>
  <c r="BB32" i="10"/>
  <c r="BA32" i="10"/>
  <c r="AY32" i="10"/>
  <c r="AX32" i="10"/>
  <c r="AW32" i="10"/>
  <c r="AV32" i="10"/>
  <c r="AK32" i="10"/>
  <c r="BR31" i="10"/>
  <c r="BO31" i="10"/>
  <c r="BN31" i="10"/>
  <c r="BM31" i="10"/>
  <c r="BP31" i="10" s="1"/>
  <c r="BK31" i="10"/>
  <c r="BJ31" i="10"/>
  <c r="BI31" i="10"/>
  <c r="BL31" i="10" s="1"/>
  <c r="BQ31" i="10" s="1"/>
  <c r="BF31" i="10"/>
  <c r="BC31" i="10"/>
  <c r="BB31" i="10"/>
  <c r="BA31" i="10"/>
  <c r="BD31" i="10" s="1"/>
  <c r="AY31" i="10"/>
  <c r="AX31" i="10"/>
  <c r="AW31" i="10"/>
  <c r="AV31" i="10"/>
  <c r="AK31" i="10"/>
  <c r="BR30" i="10"/>
  <c r="BQ30" i="10"/>
  <c r="BO30" i="10"/>
  <c r="BN30" i="10"/>
  <c r="BM30" i="10"/>
  <c r="BP30" i="10" s="1"/>
  <c r="BK30" i="10"/>
  <c r="BJ30" i="10"/>
  <c r="BI30" i="10"/>
  <c r="BL30" i="10" s="1"/>
  <c r="BF30" i="10"/>
  <c r="BC30" i="10"/>
  <c r="BB30" i="10"/>
  <c r="BA30" i="10"/>
  <c r="AY30" i="10"/>
  <c r="AX30" i="10"/>
  <c r="AW30" i="10"/>
  <c r="AV30" i="10"/>
  <c r="AK30" i="10"/>
  <c r="BR29" i="10"/>
  <c r="BO29" i="10"/>
  <c r="BN29" i="10"/>
  <c r="BM29" i="10"/>
  <c r="BP29" i="10" s="1"/>
  <c r="BK29" i="10"/>
  <c r="BJ29" i="10"/>
  <c r="BI29" i="10"/>
  <c r="BL29" i="10" s="1"/>
  <c r="BQ29" i="10" s="1"/>
  <c r="BF29" i="10"/>
  <c r="BC29" i="10"/>
  <c r="BB29" i="10"/>
  <c r="BA29" i="10"/>
  <c r="AY29" i="10"/>
  <c r="AX29" i="10"/>
  <c r="AZ29" i="10" s="1"/>
  <c r="AW29" i="10"/>
  <c r="AV29" i="10"/>
  <c r="AK29" i="10"/>
  <c r="BR28" i="10"/>
  <c r="BO28" i="10"/>
  <c r="BN28" i="10"/>
  <c r="BP28" i="10" s="1"/>
  <c r="BM28" i="10"/>
  <c r="BK28" i="10"/>
  <c r="BJ28" i="10"/>
  <c r="BL28" i="10" s="1"/>
  <c r="BQ28" i="10" s="1"/>
  <c r="BI28" i="10"/>
  <c r="BF28" i="10"/>
  <c r="BC28" i="10"/>
  <c r="BB28" i="10"/>
  <c r="BD28" i="10" s="1"/>
  <c r="BA28" i="10"/>
  <c r="AY28" i="10"/>
  <c r="AX28" i="10"/>
  <c r="AZ28" i="10" s="1"/>
  <c r="AW28" i="10"/>
  <c r="AV28" i="10"/>
  <c r="AK28" i="10"/>
  <c r="BR27" i="10"/>
  <c r="BO27" i="10"/>
  <c r="BN27" i="10"/>
  <c r="BP27" i="10" s="1"/>
  <c r="BM27" i="10"/>
  <c r="BK27" i="10"/>
  <c r="BJ27" i="10"/>
  <c r="BL27" i="10" s="1"/>
  <c r="BI27" i="10"/>
  <c r="BF27" i="10"/>
  <c r="BC27" i="10"/>
  <c r="BB27" i="10"/>
  <c r="BD27" i="10" s="1"/>
  <c r="BA27" i="10"/>
  <c r="AY27" i="10"/>
  <c r="AX27" i="10"/>
  <c r="AZ27" i="10" s="1"/>
  <c r="BE27" i="10" s="1"/>
  <c r="AW27" i="10"/>
  <c r="AV27" i="10"/>
  <c r="AK27" i="10"/>
  <c r="BR26" i="10"/>
  <c r="BO26" i="10"/>
  <c r="BN26" i="10"/>
  <c r="BP26" i="10" s="1"/>
  <c r="BM26" i="10"/>
  <c r="BK26" i="10"/>
  <c r="BJ26" i="10"/>
  <c r="BL26" i="10" s="1"/>
  <c r="BQ26" i="10" s="1"/>
  <c r="BI26" i="10"/>
  <c r="BF26" i="10"/>
  <c r="BC26" i="10"/>
  <c r="BB26" i="10"/>
  <c r="BD26" i="10" s="1"/>
  <c r="BA26" i="10"/>
  <c r="AY26" i="10"/>
  <c r="AX26" i="10"/>
  <c r="AZ26" i="10" s="1"/>
  <c r="AW26" i="10"/>
  <c r="AV26" i="10"/>
  <c r="AK26" i="10"/>
  <c r="BR25" i="10"/>
  <c r="BO25" i="10"/>
  <c r="BN25" i="10"/>
  <c r="BP25" i="10" s="1"/>
  <c r="BM25" i="10"/>
  <c r="BK25" i="10"/>
  <c r="BJ25" i="10"/>
  <c r="BL25" i="10" s="1"/>
  <c r="BQ25" i="10" s="1"/>
  <c r="BI25" i="10"/>
  <c r="BF25" i="10"/>
  <c r="BD25" i="10"/>
  <c r="BC25" i="10"/>
  <c r="BB25" i="10"/>
  <c r="BA25" i="10"/>
  <c r="AZ25" i="10"/>
  <c r="BE25" i="10" s="1"/>
  <c r="AY25" i="10"/>
  <c r="AX25" i="10"/>
  <c r="AW25" i="10"/>
  <c r="AV25" i="10"/>
  <c r="AK25" i="10"/>
  <c r="BR24" i="10"/>
  <c r="BP24" i="10"/>
  <c r="BO24" i="10"/>
  <c r="BN24" i="10"/>
  <c r="BM24" i="10"/>
  <c r="BL24" i="10"/>
  <c r="BQ24" i="10" s="1"/>
  <c r="BK24" i="10"/>
  <c r="BJ24" i="10"/>
  <c r="BI24" i="10"/>
  <c r="BF24" i="10"/>
  <c r="BC24" i="10"/>
  <c r="BB24" i="10"/>
  <c r="BD24" i="10" s="1"/>
  <c r="BA24" i="10"/>
  <c r="AY24" i="10"/>
  <c r="AX24" i="10"/>
  <c r="AZ24" i="10" s="1"/>
  <c r="BE24" i="10" s="1"/>
  <c r="AW24" i="10"/>
  <c r="AV24" i="10"/>
  <c r="AK24" i="10"/>
  <c r="BR23" i="10"/>
  <c r="BO23" i="10"/>
  <c r="BN23" i="10"/>
  <c r="BP23" i="10" s="1"/>
  <c r="BM23" i="10"/>
  <c r="BK23" i="10"/>
  <c r="BJ23" i="10"/>
  <c r="BL23" i="10" s="1"/>
  <c r="BQ23" i="10" s="1"/>
  <c r="BI23" i="10"/>
  <c r="BF23" i="10"/>
  <c r="BD23" i="10"/>
  <c r="BC23" i="10"/>
  <c r="BB23" i="10"/>
  <c r="BA23" i="10"/>
  <c r="AZ23" i="10"/>
  <c r="BE23" i="10" s="1"/>
  <c r="AY23" i="10"/>
  <c r="AX23" i="10"/>
  <c r="AW23" i="10"/>
  <c r="AV23" i="10"/>
  <c r="AK23" i="10"/>
  <c r="BR22" i="10"/>
  <c r="BP22" i="10"/>
  <c r="BO22" i="10"/>
  <c r="BN22" i="10"/>
  <c r="BM22" i="10"/>
  <c r="BL22" i="10"/>
  <c r="BQ22" i="10" s="1"/>
  <c r="BK22" i="10"/>
  <c r="BJ22" i="10"/>
  <c r="BI22" i="10"/>
  <c r="BF22" i="10"/>
  <c r="BC22" i="10"/>
  <c r="BB22" i="10"/>
  <c r="BD22" i="10" s="1"/>
  <c r="BA22" i="10"/>
  <c r="AY22" i="10"/>
  <c r="AX22" i="10"/>
  <c r="AZ22" i="10" s="1"/>
  <c r="BE22" i="10" s="1"/>
  <c r="AW22" i="10"/>
  <c r="AV22" i="10"/>
  <c r="AK22" i="10"/>
  <c r="BR21" i="10"/>
  <c r="BO21" i="10"/>
  <c r="BN21" i="10"/>
  <c r="BP21" i="10" s="1"/>
  <c r="BM21" i="10"/>
  <c r="BK21" i="10"/>
  <c r="BJ21" i="10"/>
  <c r="BL21" i="10" s="1"/>
  <c r="BI21" i="10"/>
  <c r="BF21" i="10"/>
  <c r="BC21" i="10"/>
  <c r="BB21" i="10"/>
  <c r="BD21" i="10" s="1"/>
  <c r="BA21" i="10"/>
  <c r="AY21" i="10"/>
  <c r="AX21" i="10"/>
  <c r="AZ21" i="10" s="1"/>
  <c r="BE21" i="10" s="1"/>
  <c r="AW21" i="10"/>
  <c r="AV21" i="10"/>
  <c r="AK21" i="10"/>
  <c r="BR20" i="10"/>
  <c r="BO20" i="10"/>
  <c r="BN20" i="10"/>
  <c r="BP20" i="10" s="1"/>
  <c r="BM20" i="10"/>
  <c r="BK20" i="10"/>
  <c r="BJ20" i="10"/>
  <c r="BL20" i="10" s="1"/>
  <c r="BQ20" i="10" s="1"/>
  <c r="BI20" i="10"/>
  <c r="BF20" i="10"/>
  <c r="BC20" i="10"/>
  <c r="BB20" i="10"/>
  <c r="BD20" i="10" s="1"/>
  <c r="BA20" i="10"/>
  <c r="AY20" i="10"/>
  <c r="AX20" i="10"/>
  <c r="AZ20" i="10" s="1"/>
  <c r="AW20" i="10"/>
  <c r="AV20" i="10"/>
  <c r="AK20" i="10"/>
  <c r="BR19" i="10"/>
  <c r="BO19" i="10"/>
  <c r="BN19" i="10"/>
  <c r="BP19" i="10" s="1"/>
  <c r="BM19" i="10"/>
  <c r="BK19" i="10"/>
  <c r="BJ19" i="10"/>
  <c r="BL19" i="10" s="1"/>
  <c r="BI19" i="10"/>
  <c r="BF19" i="10"/>
  <c r="BC19" i="10"/>
  <c r="BB19" i="10"/>
  <c r="BD19" i="10" s="1"/>
  <c r="BA19" i="10"/>
  <c r="AY19" i="10"/>
  <c r="AX19" i="10"/>
  <c r="AZ19" i="10" s="1"/>
  <c r="BE19" i="10" s="1"/>
  <c r="AW19" i="10"/>
  <c r="AV19" i="10"/>
  <c r="AK19" i="10"/>
  <c r="BR18" i="10"/>
  <c r="BO18" i="10"/>
  <c r="BN18" i="10"/>
  <c r="BP18" i="10" s="1"/>
  <c r="BM18" i="10"/>
  <c r="BK18" i="10"/>
  <c r="BJ18" i="10"/>
  <c r="BL18" i="10" s="1"/>
  <c r="BQ18" i="10" s="1"/>
  <c r="BI18" i="10"/>
  <c r="BF18" i="10"/>
  <c r="BC18" i="10"/>
  <c r="BB18" i="10"/>
  <c r="BD18" i="10" s="1"/>
  <c r="BA18" i="10"/>
  <c r="AY18" i="10"/>
  <c r="AX18" i="10"/>
  <c r="AZ18" i="10" s="1"/>
  <c r="AW18" i="10"/>
  <c r="AV18" i="10"/>
  <c r="AK18" i="10"/>
  <c r="BR17" i="10"/>
  <c r="BO17" i="10"/>
  <c r="BN17" i="10"/>
  <c r="BP17" i="10" s="1"/>
  <c r="BM17" i="10"/>
  <c r="BK17" i="10"/>
  <c r="BJ17" i="10"/>
  <c r="BL17" i="10" s="1"/>
  <c r="BQ17" i="10" s="1"/>
  <c r="BI17" i="10"/>
  <c r="BF17" i="10"/>
  <c r="BD17" i="10"/>
  <c r="BC17" i="10"/>
  <c r="BB17" i="10"/>
  <c r="BA17" i="10"/>
  <c r="AZ17" i="10"/>
  <c r="BE17" i="10" s="1"/>
  <c r="AY17" i="10"/>
  <c r="AX17" i="10"/>
  <c r="AW17" i="10"/>
  <c r="AV17" i="10"/>
  <c r="AK17" i="10"/>
  <c r="BR16" i="10"/>
  <c r="BP16" i="10"/>
  <c r="BO16" i="10"/>
  <c r="BN16" i="10"/>
  <c r="BM16" i="10"/>
  <c r="BL16" i="10"/>
  <c r="BQ16" i="10" s="1"/>
  <c r="BK16" i="10"/>
  <c r="BJ16" i="10"/>
  <c r="BI16" i="10"/>
  <c r="BF16" i="10"/>
  <c r="BC16" i="10"/>
  <c r="BB16" i="10"/>
  <c r="BD16" i="10" s="1"/>
  <c r="BA16" i="10"/>
  <c r="AY16" i="10"/>
  <c r="AX16" i="10"/>
  <c r="AZ16" i="10" s="1"/>
  <c r="BE16" i="10" s="1"/>
  <c r="AW16" i="10"/>
  <c r="AV16" i="10"/>
  <c r="AK16" i="10"/>
  <c r="BR15" i="10"/>
  <c r="BO15" i="10"/>
  <c r="BN15" i="10"/>
  <c r="BP15" i="10" s="1"/>
  <c r="BM15" i="10"/>
  <c r="BK15" i="10"/>
  <c r="BJ15" i="10"/>
  <c r="BL15" i="10" s="1"/>
  <c r="BQ15" i="10" s="1"/>
  <c r="BI15" i="10"/>
  <c r="BF15" i="10"/>
  <c r="BD15" i="10"/>
  <c r="BC15" i="10"/>
  <c r="BB15" i="10"/>
  <c r="BA15" i="10"/>
  <c r="AZ15" i="10"/>
  <c r="BE15" i="10" s="1"/>
  <c r="AY15" i="10"/>
  <c r="AX15" i="10"/>
  <c r="AW15" i="10"/>
  <c r="AV15" i="10"/>
  <c r="AK15" i="10"/>
  <c r="BR14" i="10"/>
  <c r="BP14" i="10"/>
  <c r="BO14" i="10"/>
  <c r="BN14" i="10"/>
  <c r="BM14" i="10"/>
  <c r="BL14" i="10"/>
  <c r="BQ14" i="10" s="1"/>
  <c r="BK14" i="10"/>
  <c r="BJ14" i="10"/>
  <c r="BI14" i="10"/>
  <c r="BF14" i="10"/>
  <c r="BC14" i="10"/>
  <c r="BB14" i="10"/>
  <c r="BD14" i="10" s="1"/>
  <c r="BA14" i="10"/>
  <c r="AY14" i="10"/>
  <c r="AX14" i="10"/>
  <c r="AZ14" i="10" s="1"/>
  <c r="BE14" i="10" s="1"/>
  <c r="AW14" i="10"/>
  <c r="AV14" i="10"/>
  <c r="AK14" i="10"/>
  <c r="BR13" i="10"/>
  <c r="BO13" i="10"/>
  <c r="BN13" i="10"/>
  <c r="BP13" i="10" s="1"/>
  <c r="BM13" i="10"/>
  <c r="BK13" i="10"/>
  <c r="BJ13" i="10"/>
  <c r="BL13" i="10" s="1"/>
  <c r="BI13" i="10"/>
  <c r="BH13" i="10"/>
  <c r="BF13" i="10"/>
  <c r="BC13" i="10"/>
  <c r="BB13" i="10"/>
  <c r="BA13" i="10"/>
  <c r="BD13" i="10" s="1"/>
  <c r="AY13" i="10"/>
  <c r="AX13" i="10"/>
  <c r="AW13" i="10"/>
  <c r="AZ13" i="10" s="1"/>
  <c r="AV13" i="10"/>
  <c r="AK13" i="10"/>
  <c r="AI8" i="10"/>
  <c r="AW2" i="10"/>
  <c r="BR43" i="9"/>
  <c r="BO43" i="9"/>
  <c r="BN43" i="9"/>
  <c r="BP43" i="9" s="1"/>
  <c r="BM43" i="9"/>
  <c r="BK43" i="9"/>
  <c r="BJ43" i="9"/>
  <c r="BL43" i="9" s="1"/>
  <c r="BQ43" i="9" s="1"/>
  <c r="BI43" i="9"/>
  <c r="BF43" i="9"/>
  <c r="BD43" i="9"/>
  <c r="BC43" i="9"/>
  <c r="BB43" i="9"/>
  <c r="BA43" i="9"/>
  <c r="AZ43" i="9"/>
  <c r="BE43" i="9" s="1"/>
  <c r="AY43" i="9"/>
  <c r="AX43" i="9"/>
  <c r="AW43" i="9"/>
  <c r="AV43" i="9"/>
  <c r="AK43" i="9"/>
  <c r="BR42" i="9"/>
  <c r="BP42" i="9"/>
  <c r="BO42" i="9"/>
  <c r="BN42" i="9"/>
  <c r="BM42" i="9"/>
  <c r="BL42" i="9"/>
  <c r="BQ42" i="9" s="1"/>
  <c r="BK42" i="9"/>
  <c r="BJ42" i="9"/>
  <c r="BI42" i="9"/>
  <c r="BF42" i="9"/>
  <c r="BD42" i="9"/>
  <c r="BC42" i="9"/>
  <c r="BB42" i="9"/>
  <c r="BA42" i="9"/>
  <c r="AZ42" i="9"/>
  <c r="BE42" i="9" s="1"/>
  <c r="AY42" i="9"/>
  <c r="AX42" i="9"/>
  <c r="AW42" i="9"/>
  <c r="AV42" i="9"/>
  <c r="AK42" i="9"/>
  <c r="BR41" i="9"/>
  <c r="BP41" i="9"/>
  <c r="BO41" i="9"/>
  <c r="BN41" i="9"/>
  <c r="BM41" i="9"/>
  <c r="BL41" i="9"/>
  <c r="BQ41" i="9" s="1"/>
  <c r="BK41" i="9"/>
  <c r="BJ41" i="9"/>
  <c r="BI41" i="9"/>
  <c r="BF41" i="9"/>
  <c r="BC41" i="9"/>
  <c r="BB41" i="9"/>
  <c r="BD41" i="9" s="1"/>
  <c r="BA41" i="9"/>
  <c r="AY41" i="9"/>
  <c r="AX41" i="9"/>
  <c r="AZ41" i="9" s="1"/>
  <c r="BE41" i="9" s="1"/>
  <c r="AW41" i="9"/>
  <c r="AV41" i="9"/>
  <c r="AK41" i="9"/>
  <c r="BR40" i="9"/>
  <c r="BO40" i="9"/>
  <c r="BN40" i="9"/>
  <c r="BP40" i="9" s="1"/>
  <c r="BM40" i="9"/>
  <c r="BK40" i="9"/>
  <c r="BJ40" i="9"/>
  <c r="BL40" i="9" s="1"/>
  <c r="BQ40" i="9" s="1"/>
  <c r="BI40" i="9"/>
  <c r="BF40" i="9"/>
  <c r="BD40" i="9"/>
  <c r="BC40" i="9"/>
  <c r="BB40" i="9"/>
  <c r="BA40" i="9"/>
  <c r="AZ40" i="9"/>
  <c r="BE40" i="9" s="1"/>
  <c r="AY40" i="9"/>
  <c r="AX40" i="9"/>
  <c r="AW40" i="9"/>
  <c r="AV40" i="9"/>
  <c r="AK40" i="9"/>
  <c r="BR39" i="9"/>
  <c r="BP39" i="9"/>
  <c r="BO39" i="9"/>
  <c r="BN39" i="9"/>
  <c r="BM39" i="9"/>
  <c r="BL39" i="9"/>
  <c r="BQ39" i="9" s="1"/>
  <c r="BK39" i="9"/>
  <c r="BJ39" i="9"/>
  <c r="BI39" i="9"/>
  <c r="BF39" i="9"/>
  <c r="BD39" i="9"/>
  <c r="BC39" i="9"/>
  <c r="BB39" i="9"/>
  <c r="BA39" i="9"/>
  <c r="AZ39" i="9"/>
  <c r="BE39" i="9" s="1"/>
  <c r="AY39" i="9"/>
  <c r="AX39" i="9"/>
  <c r="AW39" i="9"/>
  <c r="AV39" i="9"/>
  <c r="AK39" i="9"/>
  <c r="BR38" i="9"/>
  <c r="BP38" i="9"/>
  <c r="BO38" i="9"/>
  <c r="BN38" i="9"/>
  <c r="BM38" i="9"/>
  <c r="BL38" i="9"/>
  <c r="BQ38" i="9" s="1"/>
  <c r="BK38" i="9"/>
  <c r="BJ38" i="9"/>
  <c r="BI38" i="9"/>
  <c r="BF38" i="9"/>
  <c r="BC38" i="9"/>
  <c r="BB38" i="9"/>
  <c r="BD38" i="9" s="1"/>
  <c r="BA38" i="9"/>
  <c r="AY38" i="9"/>
  <c r="AX38" i="9"/>
  <c r="AZ38" i="9" s="1"/>
  <c r="AW38" i="9"/>
  <c r="AV38" i="9"/>
  <c r="AK38" i="9"/>
  <c r="BR37" i="9"/>
  <c r="BO37" i="9"/>
  <c r="BN37" i="9"/>
  <c r="BP37" i="9" s="1"/>
  <c r="BM37" i="9"/>
  <c r="BK37" i="9"/>
  <c r="BJ37" i="9"/>
  <c r="BL37" i="9" s="1"/>
  <c r="BQ37" i="9" s="1"/>
  <c r="BI37" i="9"/>
  <c r="BF37" i="9"/>
  <c r="BC37" i="9"/>
  <c r="BB37" i="9"/>
  <c r="BD37" i="9" s="1"/>
  <c r="BA37" i="9"/>
  <c r="AY37" i="9"/>
  <c r="AX37" i="9"/>
  <c r="AZ37" i="9" s="1"/>
  <c r="AW37" i="9"/>
  <c r="AV37" i="9"/>
  <c r="AK37" i="9"/>
  <c r="BR36" i="9"/>
  <c r="BO36" i="9"/>
  <c r="BN36" i="9"/>
  <c r="BP36" i="9" s="1"/>
  <c r="BM36" i="9"/>
  <c r="BK36" i="9"/>
  <c r="BJ36" i="9"/>
  <c r="BL36" i="9" s="1"/>
  <c r="BI36" i="9"/>
  <c r="BF36" i="9"/>
  <c r="BC36" i="9"/>
  <c r="BB36" i="9"/>
  <c r="BD36" i="9" s="1"/>
  <c r="BA36" i="9"/>
  <c r="AY36" i="9"/>
  <c r="AX36" i="9"/>
  <c r="AZ36" i="9" s="1"/>
  <c r="AW36" i="9"/>
  <c r="AV36" i="9"/>
  <c r="AK36" i="9"/>
  <c r="BR35" i="9"/>
  <c r="BO35" i="9"/>
  <c r="BN35" i="9"/>
  <c r="BP35" i="9" s="1"/>
  <c r="BM35" i="9"/>
  <c r="BK35" i="9"/>
  <c r="BJ35" i="9"/>
  <c r="BL35" i="9" s="1"/>
  <c r="BQ35" i="9" s="1"/>
  <c r="BI35" i="9"/>
  <c r="BF35" i="9"/>
  <c r="BC35" i="9"/>
  <c r="BB35" i="9"/>
  <c r="BD35" i="9" s="1"/>
  <c r="BA35" i="9"/>
  <c r="AY35" i="9"/>
  <c r="AX35" i="9"/>
  <c r="AZ35" i="9" s="1"/>
  <c r="AW35" i="9"/>
  <c r="AV35" i="9"/>
  <c r="AK35" i="9"/>
  <c r="BR34" i="9"/>
  <c r="BO34" i="9"/>
  <c r="BN34" i="9"/>
  <c r="BP34" i="9" s="1"/>
  <c r="BM34" i="9"/>
  <c r="BK34" i="9"/>
  <c r="BJ34" i="9"/>
  <c r="BL34" i="9" s="1"/>
  <c r="BQ34" i="9" s="1"/>
  <c r="BI34" i="9"/>
  <c r="BF34" i="9"/>
  <c r="BD34" i="9"/>
  <c r="BC34" i="9"/>
  <c r="BB34" i="9"/>
  <c r="BA34" i="9"/>
  <c r="AZ34" i="9"/>
  <c r="BE34" i="9" s="1"/>
  <c r="AY34" i="9"/>
  <c r="AX34" i="9"/>
  <c r="AW34" i="9"/>
  <c r="AV34" i="9"/>
  <c r="AK34" i="9"/>
  <c r="BR33" i="9"/>
  <c r="BP33" i="9"/>
  <c r="BO33" i="9"/>
  <c r="BN33" i="9"/>
  <c r="BM33" i="9"/>
  <c r="BL33" i="9"/>
  <c r="BQ33" i="9" s="1"/>
  <c r="BK33" i="9"/>
  <c r="BJ33" i="9"/>
  <c r="BI33" i="9"/>
  <c r="BF33" i="9"/>
  <c r="BC33" i="9"/>
  <c r="BB33" i="9"/>
  <c r="BD33" i="9" s="1"/>
  <c r="BA33" i="9"/>
  <c r="AY33" i="9"/>
  <c r="AX33" i="9"/>
  <c r="AZ33" i="9" s="1"/>
  <c r="BE33" i="9" s="1"/>
  <c r="AW33" i="9"/>
  <c r="AV33" i="9"/>
  <c r="AK33" i="9"/>
  <c r="BR32" i="9"/>
  <c r="BO32" i="9"/>
  <c r="BN32" i="9"/>
  <c r="BP32" i="9" s="1"/>
  <c r="BM32" i="9"/>
  <c r="BK32" i="9"/>
  <c r="BJ32" i="9"/>
  <c r="BL32" i="9" s="1"/>
  <c r="BQ32" i="9" s="1"/>
  <c r="BI32" i="9"/>
  <c r="BF32" i="9"/>
  <c r="BD32" i="9"/>
  <c r="BC32" i="9"/>
  <c r="BB32" i="9"/>
  <c r="BA32" i="9"/>
  <c r="AZ32" i="9"/>
  <c r="BE32" i="9" s="1"/>
  <c r="AY32" i="9"/>
  <c r="AX32" i="9"/>
  <c r="AW32" i="9"/>
  <c r="AV32" i="9"/>
  <c r="AK32" i="9"/>
  <c r="BR31" i="9"/>
  <c r="BP31" i="9"/>
  <c r="BO31" i="9"/>
  <c r="BN31" i="9"/>
  <c r="BM31" i="9"/>
  <c r="BL31" i="9"/>
  <c r="BQ31" i="9" s="1"/>
  <c r="BK31" i="9"/>
  <c r="BJ31" i="9"/>
  <c r="BI31" i="9"/>
  <c r="BF31" i="9"/>
  <c r="BC31" i="9"/>
  <c r="BB31" i="9"/>
  <c r="BD31" i="9" s="1"/>
  <c r="BA31" i="9"/>
  <c r="AY31" i="9"/>
  <c r="AX31" i="9"/>
  <c r="AZ31" i="9" s="1"/>
  <c r="BE31" i="9" s="1"/>
  <c r="AW31" i="9"/>
  <c r="AV31" i="9"/>
  <c r="AK31" i="9"/>
  <c r="BR30" i="9"/>
  <c r="BO30" i="9"/>
  <c r="BN30" i="9"/>
  <c r="BP30" i="9" s="1"/>
  <c r="BM30" i="9"/>
  <c r="BL30" i="9"/>
  <c r="BK30" i="9"/>
  <c r="BJ30" i="9"/>
  <c r="BI30" i="9"/>
  <c r="BF30" i="9"/>
  <c r="BC30" i="9"/>
  <c r="BB30" i="9"/>
  <c r="BD30" i="9" s="1"/>
  <c r="BA30" i="9"/>
  <c r="AY30" i="9"/>
  <c r="AX30" i="9"/>
  <c r="AZ30" i="9" s="1"/>
  <c r="BE30" i="9" s="1"/>
  <c r="AW30" i="9"/>
  <c r="AV30" i="9"/>
  <c r="AK30" i="9"/>
  <c r="BR29" i="9"/>
  <c r="BO29" i="9"/>
  <c r="BN29" i="9"/>
  <c r="BP29" i="9" s="1"/>
  <c r="BM29" i="9"/>
  <c r="BK29" i="9"/>
  <c r="BJ29" i="9"/>
  <c r="BL29" i="9" s="1"/>
  <c r="BQ29" i="9" s="1"/>
  <c r="BI29" i="9"/>
  <c r="BF29" i="9"/>
  <c r="BC29" i="9"/>
  <c r="BB29" i="9"/>
  <c r="BD29" i="9" s="1"/>
  <c r="BA29" i="9"/>
  <c r="AY29" i="9"/>
  <c r="AX29" i="9"/>
  <c r="AZ29" i="9" s="1"/>
  <c r="AW29" i="9"/>
  <c r="AV29" i="9"/>
  <c r="AK29" i="9"/>
  <c r="BR28" i="9"/>
  <c r="BO28" i="9"/>
  <c r="BN28" i="9"/>
  <c r="BP28" i="9" s="1"/>
  <c r="BM28" i="9"/>
  <c r="BK28" i="9"/>
  <c r="BJ28" i="9"/>
  <c r="BL28" i="9" s="1"/>
  <c r="BQ28" i="9" s="1"/>
  <c r="BI28" i="9"/>
  <c r="BF28" i="9"/>
  <c r="BD28" i="9"/>
  <c r="BC28" i="9"/>
  <c r="BB28" i="9"/>
  <c r="BA28" i="9"/>
  <c r="AZ28" i="9"/>
  <c r="BE28" i="9" s="1"/>
  <c r="AY28" i="9"/>
  <c r="AX28" i="9"/>
  <c r="AW28" i="9"/>
  <c r="AV28" i="9"/>
  <c r="AK28" i="9"/>
  <c r="BR27" i="9"/>
  <c r="BP27" i="9"/>
  <c r="BO27" i="9"/>
  <c r="BN27" i="9"/>
  <c r="BM27" i="9"/>
  <c r="BL27" i="9"/>
  <c r="BQ27" i="9" s="1"/>
  <c r="BK27" i="9"/>
  <c r="BJ27" i="9"/>
  <c r="BI27" i="9"/>
  <c r="BF27" i="9"/>
  <c r="BD27" i="9"/>
  <c r="BC27" i="9"/>
  <c r="BB27" i="9"/>
  <c r="BA27" i="9"/>
  <c r="AZ27" i="9"/>
  <c r="BE27" i="9" s="1"/>
  <c r="AY27" i="9"/>
  <c r="AX27" i="9"/>
  <c r="AW27" i="9"/>
  <c r="AV27" i="9"/>
  <c r="AK27" i="9"/>
  <c r="BR26" i="9"/>
  <c r="BP26" i="9"/>
  <c r="BO26" i="9"/>
  <c r="BN26" i="9"/>
  <c r="BM26" i="9"/>
  <c r="BL26" i="9"/>
  <c r="BQ26" i="9" s="1"/>
  <c r="BK26" i="9"/>
  <c r="BJ26" i="9"/>
  <c r="BI26" i="9"/>
  <c r="BF26" i="9"/>
  <c r="BD26" i="9"/>
  <c r="BC26" i="9"/>
  <c r="BB26" i="9"/>
  <c r="BA26" i="9"/>
  <c r="AZ26" i="9"/>
  <c r="BE26" i="9" s="1"/>
  <c r="AY26" i="9"/>
  <c r="AX26" i="9"/>
  <c r="AW26" i="9"/>
  <c r="AV26" i="9"/>
  <c r="AK26" i="9"/>
  <c r="BR25" i="9"/>
  <c r="BP25" i="9"/>
  <c r="BO25" i="9"/>
  <c r="BN25" i="9"/>
  <c r="BM25" i="9"/>
  <c r="BL25" i="9"/>
  <c r="BQ25" i="9" s="1"/>
  <c r="BK25" i="9"/>
  <c r="BJ25" i="9"/>
  <c r="BI25" i="9"/>
  <c r="BF25" i="9"/>
  <c r="BC25" i="9"/>
  <c r="BB25" i="9"/>
  <c r="BD25" i="9" s="1"/>
  <c r="BA25" i="9"/>
  <c r="AY25" i="9"/>
  <c r="AX25" i="9"/>
  <c r="AZ25" i="9" s="1"/>
  <c r="BE25" i="9" s="1"/>
  <c r="AW25" i="9"/>
  <c r="AV25" i="9"/>
  <c r="AK25" i="9"/>
  <c r="BR24" i="9"/>
  <c r="BO24" i="9"/>
  <c r="BN24" i="9"/>
  <c r="BP24" i="9" s="1"/>
  <c r="BM24" i="9"/>
  <c r="BK24" i="9"/>
  <c r="BJ24" i="9"/>
  <c r="BL24" i="9" s="1"/>
  <c r="BI24" i="9"/>
  <c r="BF24" i="9"/>
  <c r="BC24" i="9"/>
  <c r="BB24" i="9"/>
  <c r="BD24" i="9" s="1"/>
  <c r="BA24" i="9"/>
  <c r="AY24" i="9"/>
  <c r="AX24" i="9"/>
  <c r="AZ24" i="9" s="1"/>
  <c r="BE24" i="9" s="1"/>
  <c r="AW24" i="9"/>
  <c r="AV24" i="9"/>
  <c r="AK24" i="9"/>
  <c r="BR23" i="9"/>
  <c r="BO23" i="9"/>
  <c r="BN23" i="9"/>
  <c r="BP23" i="9" s="1"/>
  <c r="BM23" i="9"/>
  <c r="BK23" i="9"/>
  <c r="BJ23" i="9"/>
  <c r="BL23" i="9" s="1"/>
  <c r="BQ23" i="9" s="1"/>
  <c r="BI23" i="9"/>
  <c r="BF23" i="9"/>
  <c r="BD23" i="9"/>
  <c r="BC23" i="9"/>
  <c r="BB23" i="9"/>
  <c r="BA23" i="9"/>
  <c r="AZ23" i="9"/>
  <c r="BE23" i="9" s="1"/>
  <c r="AY23" i="9"/>
  <c r="AX23" i="9"/>
  <c r="AW23" i="9"/>
  <c r="AV23" i="9"/>
  <c r="AK23" i="9"/>
  <c r="BR22" i="9"/>
  <c r="BP22" i="9"/>
  <c r="BO22" i="9"/>
  <c r="BN22" i="9"/>
  <c r="BM22" i="9"/>
  <c r="BL22" i="9"/>
  <c r="BQ22" i="9" s="1"/>
  <c r="BK22" i="9"/>
  <c r="BJ22" i="9"/>
  <c r="BI22" i="9"/>
  <c r="BF22" i="9"/>
  <c r="BC22" i="9"/>
  <c r="BB22" i="9"/>
  <c r="BD22" i="9" s="1"/>
  <c r="BA22" i="9"/>
  <c r="AY22" i="9"/>
  <c r="AX22" i="9"/>
  <c r="AZ22" i="9" s="1"/>
  <c r="BE22" i="9" s="1"/>
  <c r="AW22" i="9"/>
  <c r="AV22" i="9"/>
  <c r="AK22" i="9"/>
  <c r="BR21" i="9"/>
  <c r="BO21" i="9"/>
  <c r="BN21" i="9"/>
  <c r="BP21" i="9" s="1"/>
  <c r="BM21" i="9"/>
  <c r="BK21" i="9"/>
  <c r="BJ21" i="9"/>
  <c r="BL21" i="9" s="1"/>
  <c r="BQ21" i="9" s="1"/>
  <c r="BI21" i="9"/>
  <c r="BF21" i="9"/>
  <c r="BD21" i="9"/>
  <c r="BC21" i="9"/>
  <c r="BB21" i="9"/>
  <c r="BA21" i="9"/>
  <c r="AZ21" i="9"/>
  <c r="BE21" i="9" s="1"/>
  <c r="AY21" i="9"/>
  <c r="AX21" i="9"/>
  <c r="AW21" i="9"/>
  <c r="AV21" i="9"/>
  <c r="AK21" i="9"/>
  <c r="BR20" i="9"/>
  <c r="BP20" i="9"/>
  <c r="BO20" i="9"/>
  <c r="BN20" i="9"/>
  <c r="BM20" i="9"/>
  <c r="BL20" i="9"/>
  <c r="BQ20" i="9" s="1"/>
  <c r="BK20" i="9"/>
  <c r="BJ20" i="9"/>
  <c r="BI20" i="9"/>
  <c r="BF20" i="9"/>
  <c r="BD20" i="9"/>
  <c r="BC20" i="9"/>
  <c r="BB20" i="9"/>
  <c r="BA20" i="9"/>
  <c r="AZ20" i="9"/>
  <c r="BE20" i="9" s="1"/>
  <c r="AY20" i="9"/>
  <c r="AX20" i="9"/>
  <c r="AW20" i="9"/>
  <c r="AV20" i="9"/>
  <c r="AK20" i="9"/>
  <c r="BR19" i="9"/>
  <c r="BP19" i="9"/>
  <c r="BO19" i="9"/>
  <c r="BN19" i="9"/>
  <c r="BM19" i="9"/>
  <c r="BL19" i="9"/>
  <c r="BQ19" i="9" s="1"/>
  <c r="BK19" i="9"/>
  <c r="BJ19" i="9"/>
  <c r="BI19" i="9"/>
  <c r="BF19" i="9"/>
  <c r="BC19" i="9"/>
  <c r="BB19" i="9"/>
  <c r="BD19" i="9" s="1"/>
  <c r="BA19" i="9"/>
  <c r="AY19" i="9"/>
  <c r="AX19" i="9"/>
  <c r="AZ19" i="9" s="1"/>
  <c r="BE19" i="9" s="1"/>
  <c r="AW19" i="9"/>
  <c r="AV19" i="9"/>
  <c r="AK19" i="9"/>
  <c r="BR18" i="9"/>
  <c r="BO18" i="9"/>
  <c r="BN18" i="9"/>
  <c r="BP18" i="9" s="1"/>
  <c r="BM18" i="9"/>
  <c r="BK18" i="9"/>
  <c r="BJ18" i="9"/>
  <c r="BL18" i="9" s="1"/>
  <c r="BQ18" i="9" s="1"/>
  <c r="BI18" i="9"/>
  <c r="BF18" i="9"/>
  <c r="BC18" i="9"/>
  <c r="BB18" i="9"/>
  <c r="BD18" i="9" s="1"/>
  <c r="BA18" i="9"/>
  <c r="AY18" i="9"/>
  <c r="AX18" i="9"/>
  <c r="AZ18" i="9" s="1"/>
  <c r="BE18" i="9" s="1"/>
  <c r="AW18" i="9"/>
  <c r="AV18" i="9"/>
  <c r="AK18" i="9"/>
  <c r="BR17" i="9"/>
  <c r="BO17" i="9"/>
  <c r="BN17" i="9"/>
  <c r="BP17" i="9" s="1"/>
  <c r="BM17" i="9"/>
  <c r="BK17" i="9"/>
  <c r="BJ17" i="9"/>
  <c r="BL17" i="9" s="1"/>
  <c r="BQ17" i="9" s="1"/>
  <c r="BI17" i="9"/>
  <c r="BF17" i="9"/>
  <c r="BD17" i="9"/>
  <c r="BC17" i="9"/>
  <c r="BB17" i="9"/>
  <c r="BA17" i="9"/>
  <c r="AZ17" i="9"/>
  <c r="BE17" i="9" s="1"/>
  <c r="AY17" i="9"/>
  <c r="AX17" i="9"/>
  <c r="AW17" i="9"/>
  <c r="AV17" i="9"/>
  <c r="AK17" i="9"/>
  <c r="BR16" i="9"/>
  <c r="BP16" i="9"/>
  <c r="BO16" i="9"/>
  <c r="BN16" i="9"/>
  <c r="BM16" i="9"/>
  <c r="BL16" i="9"/>
  <c r="BQ16" i="9" s="1"/>
  <c r="BK16" i="9"/>
  <c r="BJ16" i="9"/>
  <c r="BI16" i="9"/>
  <c r="BF16" i="9"/>
  <c r="BD16" i="9"/>
  <c r="BC16" i="9"/>
  <c r="BB16" i="9"/>
  <c r="BA16" i="9"/>
  <c r="AZ16" i="9"/>
  <c r="BE16" i="9" s="1"/>
  <c r="AY16" i="9"/>
  <c r="AX16" i="9"/>
  <c r="AW16" i="9"/>
  <c r="AV16" i="9"/>
  <c r="AK16" i="9"/>
  <c r="BR15" i="9"/>
  <c r="BP15" i="9"/>
  <c r="BO15" i="9"/>
  <c r="BN15" i="9"/>
  <c r="BM15" i="9"/>
  <c r="BL15" i="9"/>
  <c r="BQ15" i="9" s="1"/>
  <c r="BK15" i="9"/>
  <c r="BJ15" i="9"/>
  <c r="BI15" i="9"/>
  <c r="BF15" i="9"/>
  <c r="BC15" i="9"/>
  <c r="BB15" i="9"/>
  <c r="BD15" i="9" s="1"/>
  <c r="BA15" i="9"/>
  <c r="AY15" i="9"/>
  <c r="AX15" i="9"/>
  <c r="AZ15" i="9" s="1"/>
  <c r="BE15" i="9" s="1"/>
  <c r="AW15" i="9"/>
  <c r="AV15" i="9"/>
  <c r="AK15" i="9"/>
  <c r="BR14" i="9"/>
  <c r="BO14" i="9"/>
  <c r="BN14" i="9"/>
  <c r="BP14" i="9" s="1"/>
  <c r="BM14" i="9"/>
  <c r="BK14" i="9"/>
  <c r="BJ14" i="9"/>
  <c r="BL14" i="9" s="1"/>
  <c r="BQ14" i="9" s="1"/>
  <c r="BI14" i="9"/>
  <c r="BF14" i="9"/>
  <c r="BC14" i="9"/>
  <c r="BB14" i="9"/>
  <c r="BD14" i="9" s="1"/>
  <c r="BA14" i="9"/>
  <c r="AY14" i="9"/>
  <c r="AX14" i="9"/>
  <c r="AZ14" i="9" s="1"/>
  <c r="BE14" i="9" s="1"/>
  <c r="AW14" i="9"/>
  <c r="AV14" i="9"/>
  <c r="AK14" i="9"/>
  <c r="BR13" i="9"/>
  <c r="BO13" i="9"/>
  <c r="BN13" i="9"/>
  <c r="BP13" i="9" s="1"/>
  <c r="BM13" i="9"/>
  <c r="BK13" i="9"/>
  <c r="BJ13" i="9"/>
  <c r="BL13" i="9" s="1"/>
  <c r="BQ13" i="9" s="1"/>
  <c r="BI13" i="9"/>
  <c r="BH13" i="9"/>
  <c r="BF13" i="9"/>
  <c r="BC13" i="9"/>
  <c r="BB13" i="9"/>
  <c r="BA13" i="9"/>
  <c r="BD13" i="9" s="1"/>
  <c r="AY13" i="9"/>
  <c r="AX13" i="9"/>
  <c r="AW13" i="9"/>
  <c r="AV13" i="9"/>
  <c r="AK13" i="9"/>
  <c r="AI8" i="9"/>
  <c r="AW2" i="9"/>
  <c r="BR43" i="8"/>
  <c r="BO43" i="8"/>
  <c r="BN43" i="8"/>
  <c r="BP43" i="8" s="1"/>
  <c r="BM43" i="8"/>
  <c r="BK43" i="8"/>
  <c r="BJ43" i="8"/>
  <c r="BL43" i="8" s="1"/>
  <c r="BQ43" i="8" s="1"/>
  <c r="BI43" i="8"/>
  <c r="BF43" i="8"/>
  <c r="BC43" i="8"/>
  <c r="BB43" i="8"/>
  <c r="BD43" i="8" s="1"/>
  <c r="BA43" i="8"/>
  <c r="AY43" i="8"/>
  <c r="AX43" i="8"/>
  <c r="AZ43" i="8" s="1"/>
  <c r="AW43" i="8"/>
  <c r="AV43" i="8"/>
  <c r="AK43" i="8"/>
  <c r="BR42" i="8"/>
  <c r="BO42" i="8"/>
  <c r="BN42" i="8"/>
  <c r="BP42" i="8" s="1"/>
  <c r="BM42" i="8"/>
  <c r="BK42" i="8"/>
  <c r="BJ42" i="8"/>
  <c r="BL42" i="8" s="1"/>
  <c r="BQ42" i="8" s="1"/>
  <c r="BI42" i="8"/>
  <c r="BF42" i="8"/>
  <c r="BD42" i="8"/>
  <c r="BC42" i="8"/>
  <c r="BB42" i="8"/>
  <c r="BA42" i="8"/>
  <c r="AZ42" i="8"/>
  <c r="BE42" i="8" s="1"/>
  <c r="AY42" i="8"/>
  <c r="AX42" i="8"/>
  <c r="AW42" i="8"/>
  <c r="AV42" i="8"/>
  <c r="AK42" i="8"/>
  <c r="BR41" i="8"/>
  <c r="BP41" i="8"/>
  <c r="BO41" i="8"/>
  <c r="BN41" i="8"/>
  <c r="BM41" i="8"/>
  <c r="BL41" i="8"/>
  <c r="BQ41" i="8" s="1"/>
  <c r="BK41" i="8"/>
  <c r="BJ41" i="8"/>
  <c r="BI41" i="8"/>
  <c r="BF41" i="8"/>
  <c r="BD41" i="8"/>
  <c r="BC41" i="8"/>
  <c r="BB41" i="8"/>
  <c r="BA41" i="8"/>
  <c r="AZ41" i="8"/>
  <c r="BE41" i="8" s="1"/>
  <c r="AY41" i="8"/>
  <c r="AX41" i="8"/>
  <c r="AW41" i="8"/>
  <c r="AV41" i="8"/>
  <c r="AK41" i="8"/>
  <c r="BR40" i="8"/>
  <c r="BP40" i="8"/>
  <c r="BO40" i="8"/>
  <c r="BN40" i="8"/>
  <c r="BM40" i="8"/>
  <c r="BL40" i="8"/>
  <c r="BQ40" i="8" s="1"/>
  <c r="BK40" i="8"/>
  <c r="BJ40" i="8"/>
  <c r="BI40" i="8"/>
  <c r="BF40" i="8"/>
  <c r="BC40" i="8"/>
  <c r="BB40" i="8"/>
  <c r="BD40" i="8" s="1"/>
  <c r="BA40" i="8"/>
  <c r="AY40" i="8"/>
  <c r="AX40" i="8"/>
  <c r="AZ40" i="8" s="1"/>
  <c r="AW40" i="8"/>
  <c r="AV40" i="8"/>
  <c r="AK40" i="8"/>
  <c r="BR39" i="8"/>
  <c r="BO39" i="8"/>
  <c r="BN39" i="8"/>
  <c r="BP39" i="8" s="1"/>
  <c r="BM39" i="8"/>
  <c r="BK39" i="8"/>
  <c r="BJ39" i="8"/>
  <c r="BL39" i="8" s="1"/>
  <c r="BQ39" i="8" s="1"/>
  <c r="BI39" i="8"/>
  <c r="BF39" i="8"/>
  <c r="BC39" i="8"/>
  <c r="BB39" i="8"/>
  <c r="BD39" i="8" s="1"/>
  <c r="BA39" i="8"/>
  <c r="AY39" i="8"/>
  <c r="AX39" i="8"/>
  <c r="AZ39" i="8" s="1"/>
  <c r="AW39" i="8"/>
  <c r="AV39" i="8"/>
  <c r="AK39" i="8"/>
  <c r="BR38" i="8"/>
  <c r="BO38" i="8"/>
  <c r="BN38" i="8"/>
  <c r="BP38" i="8" s="1"/>
  <c r="BM38" i="8"/>
  <c r="BK38" i="8"/>
  <c r="BJ38" i="8"/>
  <c r="BL38" i="8" s="1"/>
  <c r="BQ38" i="8" s="1"/>
  <c r="BI38" i="8"/>
  <c r="BF38" i="8"/>
  <c r="BD38" i="8"/>
  <c r="BC38" i="8"/>
  <c r="BB38" i="8"/>
  <c r="BA38" i="8"/>
  <c r="AZ38" i="8"/>
  <c r="BE38" i="8" s="1"/>
  <c r="AY38" i="8"/>
  <c r="AX38" i="8"/>
  <c r="AW38" i="8"/>
  <c r="AV38" i="8"/>
  <c r="AK38" i="8"/>
  <c r="BR37" i="8"/>
  <c r="BP37" i="8"/>
  <c r="BO37" i="8"/>
  <c r="BN37" i="8"/>
  <c r="BM37" i="8"/>
  <c r="BL37" i="8"/>
  <c r="BQ37" i="8" s="1"/>
  <c r="BK37" i="8"/>
  <c r="BJ37" i="8"/>
  <c r="BI37" i="8"/>
  <c r="BF37" i="8"/>
  <c r="BD37" i="8"/>
  <c r="BC37" i="8"/>
  <c r="BB37" i="8"/>
  <c r="BA37" i="8"/>
  <c r="AZ37" i="8"/>
  <c r="BE37" i="8" s="1"/>
  <c r="AY37" i="8"/>
  <c r="AX37" i="8"/>
  <c r="AW37" i="8"/>
  <c r="AV37" i="8"/>
  <c r="AK37" i="8"/>
  <c r="BR36" i="8"/>
  <c r="BP36" i="8"/>
  <c r="BO36" i="8"/>
  <c r="BN36" i="8"/>
  <c r="BM36" i="8"/>
  <c r="BL36" i="8"/>
  <c r="BQ36" i="8" s="1"/>
  <c r="BK36" i="8"/>
  <c r="BJ36" i="8"/>
  <c r="BI36" i="8"/>
  <c r="BF36" i="8"/>
  <c r="BC36" i="8"/>
  <c r="BB36" i="8"/>
  <c r="BD36" i="8" s="1"/>
  <c r="BA36" i="8"/>
  <c r="AY36" i="8"/>
  <c r="AX36" i="8"/>
  <c r="AZ36" i="8" s="1"/>
  <c r="AW36" i="8"/>
  <c r="AV36" i="8"/>
  <c r="AK36" i="8"/>
  <c r="BR35" i="8"/>
  <c r="BO35" i="8"/>
  <c r="BN35" i="8"/>
  <c r="BP35" i="8" s="1"/>
  <c r="BM35" i="8"/>
  <c r="BK35" i="8"/>
  <c r="BJ35" i="8"/>
  <c r="BL35" i="8" s="1"/>
  <c r="BQ35" i="8" s="1"/>
  <c r="BI35" i="8"/>
  <c r="BF35" i="8"/>
  <c r="BC35" i="8"/>
  <c r="BB35" i="8"/>
  <c r="BD35" i="8" s="1"/>
  <c r="BA35" i="8"/>
  <c r="AY35" i="8"/>
  <c r="AX35" i="8"/>
  <c r="AZ35" i="8" s="1"/>
  <c r="AW35" i="8"/>
  <c r="AV35" i="8"/>
  <c r="AK35" i="8"/>
  <c r="BR34" i="8"/>
  <c r="BO34" i="8"/>
  <c r="BN34" i="8"/>
  <c r="BP34" i="8" s="1"/>
  <c r="BM34" i="8"/>
  <c r="BK34" i="8"/>
  <c r="BJ34" i="8"/>
  <c r="BL34" i="8" s="1"/>
  <c r="BQ34" i="8" s="1"/>
  <c r="BI34" i="8"/>
  <c r="BF34" i="8"/>
  <c r="BD34" i="8"/>
  <c r="BC34" i="8"/>
  <c r="BB34" i="8"/>
  <c r="BA34" i="8"/>
  <c r="AZ34" i="8"/>
  <c r="BE34" i="8" s="1"/>
  <c r="AY34" i="8"/>
  <c r="AX34" i="8"/>
  <c r="AW34" i="8"/>
  <c r="AV34" i="8"/>
  <c r="AK34" i="8"/>
  <c r="BR33" i="8"/>
  <c r="BP33" i="8"/>
  <c r="BO33" i="8"/>
  <c r="BN33" i="8"/>
  <c r="BM33" i="8"/>
  <c r="BL33" i="8"/>
  <c r="BQ33" i="8" s="1"/>
  <c r="BK33" i="8"/>
  <c r="BJ33" i="8"/>
  <c r="BI33" i="8"/>
  <c r="BF33" i="8"/>
  <c r="BD33" i="8"/>
  <c r="BC33" i="8"/>
  <c r="BB33" i="8"/>
  <c r="BA33" i="8"/>
  <c r="AZ33" i="8"/>
  <c r="BE33" i="8" s="1"/>
  <c r="AY33" i="8"/>
  <c r="AX33" i="8"/>
  <c r="AW33" i="8"/>
  <c r="AV33" i="8"/>
  <c r="AK33" i="8"/>
  <c r="BR32" i="8"/>
  <c r="BP32" i="8"/>
  <c r="BO32" i="8"/>
  <c r="BN32" i="8"/>
  <c r="BM32" i="8"/>
  <c r="BL32" i="8"/>
  <c r="BQ32" i="8" s="1"/>
  <c r="BK32" i="8"/>
  <c r="BJ32" i="8"/>
  <c r="BI32" i="8"/>
  <c r="BF32" i="8"/>
  <c r="BC32" i="8"/>
  <c r="BB32" i="8"/>
  <c r="BD32" i="8" s="1"/>
  <c r="BA32" i="8"/>
  <c r="AY32" i="8"/>
  <c r="AX32" i="8"/>
  <c r="AZ32" i="8" s="1"/>
  <c r="AW32" i="8"/>
  <c r="AV32" i="8"/>
  <c r="AK32" i="8"/>
  <c r="BR31" i="8"/>
  <c r="BO31" i="8"/>
  <c r="BN31" i="8"/>
  <c r="BP31" i="8" s="1"/>
  <c r="BM31" i="8"/>
  <c r="BK31" i="8"/>
  <c r="BJ31" i="8"/>
  <c r="BL31" i="8" s="1"/>
  <c r="BQ31" i="8" s="1"/>
  <c r="BI31" i="8"/>
  <c r="BF31" i="8"/>
  <c r="BC31" i="8"/>
  <c r="BB31" i="8"/>
  <c r="BD31" i="8" s="1"/>
  <c r="BA31" i="8"/>
  <c r="AY31" i="8"/>
  <c r="AX31" i="8"/>
  <c r="AZ31" i="8" s="1"/>
  <c r="AW31" i="8"/>
  <c r="AV31" i="8"/>
  <c r="AK31" i="8"/>
  <c r="BR30" i="8"/>
  <c r="BO30" i="8"/>
  <c r="BN30" i="8"/>
  <c r="BP30" i="8" s="1"/>
  <c r="BM30" i="8"/>
  <c r="BK30" i="8"/>
  <c r="BJ30" i="8"/>
  <c r="BL30" i="8" s="1"/>
  <c r="BQ30" i="8" s="1"/>
  <c r="BI30" i="8"/>
  <c r="BF30" i="8"/>
  <c r="BD30" i="8"/>
  <c r="BC30" i="8"/>
  <c r="BB30" i="8"/>
  <c r="BA30" i="8"/>
  <c r="AZ30" i="8"/>
  <c r="BE30" i="8" s="1"/>
  <c r="AY30" i="8"/>
  <c r="AX30" i="8"/>
  <c r="AW30" i="8"/>
  <c r="AV30" i="8"/>
  <c r="AK30" i="8"/>
  <c r="BR29" i="8"/>
  <c r="BP29" i="8"/>
  <c r="BO29" i="8"/>
  <c r="BN29" i="8"/>
  <c r="BM29" i="8"/>
  <c r="BL29" i="8"/>
  <c r="BQ29" i="8" s="1"/>
  <c r="BK29" i="8"/>
  <c r="BJ29" i="8"/>
  <c r="BI29" i="8"/>
  <c r="BF29" i="8"/>
  <c r="BD29" i="8"/>
  <c r="BC29" i="8"/>
  <c r="BB29" i="8"/>
  <c r="BA29" i="8"/>
  <c r="AZ29" i="8"/>
  <c r="BE29" i="8" s="1"/>
  <c r="AY29" i="8"/>
  <c r="AX29" i="8"/>
  <c r="AW29" i="8"/>
  <c r="AV29" i="8"/>
  <c r="AK29" i="8"/>
  <c r="BR28" i="8"/>
  <c r="BP28" i="8"/>
  <c r="BO28" i="8"/>
  <c r="BN28" i="8"/>
  <c r="BM28" i="8"/>
  <c r="BL28" i="8"/>
  <c r="BQ28" i="8" s="1"/>
  <c r="BK28" i="8"/>
  <c r="BJ28" i="8"/>
  <c r="BI28" i="8"/>
  <c r="BF28" i="8"/>
  <c r="BC28" i="8"/>
  <c r="BB28" i="8"/>
  <c r="BD28" i="8" s="1"/>
  <c r="BA28" i="8"/>
  <c r="AY28" i="8"/>
  <c r="AX28" i="8"/>
  <c r="AZ28" i="8" s="1"/>
  <c r="AW28" i="8"/>
  <c r="AV28" i="8"/>
  <c r="AK28" i="8"/>
  <c r="BR27" i="8"/>
  <c r="BO27" i="8"/>
  <c r="BN27" i="8"/>
  <c r="BP27" i="8" s="1"/>
  <c r="BM27" i="8"/>
  <c r="BK27" i="8"/>
  <c r="BJ27" i="8"/>
  <c r="BL27" i="8" s="1"/>
  <c r="BQ27" i="8" s="1"/>
  <c r="BI27" i="8"/>
  <c r="BF27" i="8"/>
  <c r="BC27" i="8"/>
  <c r="BB27" i="8"/>
  <c r="BD27" i="8" s="1"/>
  <c r="BA27" i="8"/>
  <c r="AY27" i="8"/>
  <c r="AX27" i="8"/>
  <c r="AZ27" i="8" s="1"/>
  <c r="AW27" i="8"/>
  <c r="AV27" i="8"/>
  <c r="AK27" i="8"/>
  <c r="BR26" i="8"/>
  <c r="BO26" i="8"/>
  <c r="BN26" i="8"/>
  <c r="BP26" i="8" s="1"/>
  <c r="BM26" i="8"/>
  <c r="BK26" i="8"/>
  <c r="BJ26" i="8"/>
  <c r="BL26" i="8" s="1"/>
  <c r="BQ26" i="8" s="1"/>
  <c r="BI26" i="8"/>
  <c r="BF26" i="8"/>
  <c r="BD26" i="8"/>
  <c r="BC26" i="8"/>
  <c r="BB26" i="8"/>
  <c r="BA26" i="8"/>
  <c r="AZ26" i="8"/>
  <c r="BE26" i="8" s="1"/>
  <c r="AY26" i="8"/>
  <c r="AX26" i="8"/>
  <c r="AW26" i="8"/>
  <c r="AV26" i="8"/>
  <c r="AK26" i="8"/>
  <c r="BR25" i="8"/>
  <c r="BP25" i="8"/>
  <c r="BO25" i="8"/>
  <c r="BN25" i="8"/>
  <c r="BM25" i="8"/>
  <c r="BL25" i="8"/>
  <c r="BQ25" i="8" s="1"/>
  <c r="BK25" i="8"/>
  <c r="BJ25" i="8"/>
  <c r="BI25" i="8"/>
  <c r="BF25" i="8"/>
  <c r="BD25" i="8"/>
  <c r="BC25" i="8"/>
  <c r="BB25" i="8"/>
  <c r="BA25" i="8"/>
  <c r="AZ25" i="8"/>
  <c r="BE25" i="8" s="1"/>
  <c r="AY25" i="8"/>
  <c r="AX25" i="8"/>
  <c r="AW25" i="8"/>
  <c r="AV25" i="8"/>
  <c r="AK25" i="8"/>
  <c r="BR24" i="8"/>
  <c r="BP24" i="8"/>
  <c r="BO24" i="8"/>
  <c r="BN24" i="8"/>
  <c r="BM24" i="8"/>
  <c r="BL24" i="8"/>
  <c r="BQ24" i="8" s="1"/>
  <c r="BK24" i="8"/>
  <c r="BJ24" i="8"/>
  <c r="BI24" i="8"/>
  <c r="BF24" i="8"/>
  <c r="BC24" i="8"/>
  <c r="BB24" i="8"/>
  <c r="BD24" i="8" s="1"/>
  <c r="BA24" i="8"/>
  <c r="AY24" i="8"/>
  <c r="AX24" i="8"/>
  <c r="AZ24" i="8" s="1"/>
  <c r="AW24" i="8"/>
  <c r="AV24" i="8"/>
  <c r="AK24" i="8"/>
  <c r="BR23" i="8"/>
  <c r="BO23" i="8"/>
  <c r="BN23" i="8"/>
  <c r="BP23" i="8" s="1"/>
  <c r="BM23" i="8"/>
  <c r="BK23" i="8"/>
  <c r="BJ23" i="8"/>
  <c r="BL23" i="8" s="1"/>
  <c r="BQ23" i="8" s="1"/>
  <c r="BI23" i="8"/>
  <c r="BF23" i="8"/>
  <c r="BC23" i="8"/>
  <c r="BB23" i="8"/>
  <c r="BD23" i="8" s="1"/>
  <c r="BA23" i="8"/>
  <c r="AY23" i="8"/>
  <c r="AX23" i="8"/>
  <c r="AZ23" i="8" s="1"/>
  <c r="AW23" i="8"/>
  <c r="AV23" i="8"/>
  <c r="AK23" i="8"/>
  <c r="BR22" i="8"/>
  <c r="BO22" i="8"/>
  <c r="BN22" i="8"/>
  <c r="BP22" i="8" s="1"/>
  <c r="BM22" i="8"/>
  <c r="BK22" i="8"/>
  <c r="BJ22" i="8"/>
  <c r="BL22" i="8" s="1"/>
  <c r="BQ22" i="8" s="1"/>
  <c r="BI22" i="8"/>
  <c r="BF22" i="8"/>
  <c r="BD22" i="8"/>
  <c r="BC22" i="8"/>
  <c r="BB22" i="8"/>
  <c r="BA22" i="8"/>
  <c r="AZ22" i="8"/>
  <c r="BE22" i="8" s="1"/>
  <c r="AY22" i="8"/>
  <c r="AX22" i="8"/>
  <c r="AW22" i="8"/>
  <c r="AV22" i="8"/>
  <c r="AK22" i="8"/>
  <c r="BR21" i="8"/>
  <c r="BP21" i="8"/>
  <c r="BO21" i="8"/>
  <c r="BN21" i="8"/>
  <c r="BM21" i="8"/>
  <c r="BL21" i="8"/>
  <c r="BQ21" i="8" s="1"/>
  <c r="BK21" i="8"/>
  <c r="BJ21" i="8"/>
  <c r="BI21" i="8"/>
  <c r="BF21" i="8"/>
  <c r="BD21" i="8"/>
  <c r="BC21" i="8"/>
  <c r="BB21" i="8"/>
  <c r="BA21" i="8"/>
  <c r="AZ21" i="8"/>
  <c r="BE21" i="8" s="1"/>
  <c r="AY21" i="8"/>
  <c r="AX21" i="8"/>
  <c r="AW21" i="8"/>
  <c r="AV21" i="8"/>
  <c r="AK21" i="8"/>
  <c r="BR20" i="8"/>
  <c r="BP20" i="8"/>
  <c r="BO20" i="8"/>
  <c r="BN20" i="8"/>
  <c r="BM20" i="8"/>
  <c r="BL20" i="8"/>
  <c r="BQ20" i="8" s="1"/>
  <c r="BK20" i="8"/>
  <c r="BJ20" i="8"/>
  <c r="BI20" i="8"/>
  <c r="BF20" i="8"/>
  <c r="BC20" i="8"/>
  <c r="BB20" i="8"/>
  <c r="BD20" i="8" s="1"/>
  <c r="BA20" i="8"/>
  <c r="AY20" i="8"/>
  <c r="AX20" i="8"/>
  <c r="AZ20" i="8" s="1"/>
  <c r="AW20" i="8"/>
  <c r="AV20" i="8"/>
  <c r="AK20" i="8"/>
  <c r="BR19" i="8"/>
  <c r="BO19" i="8"/>
  <c r="BN19" i="8"/>
  <c r="BP19" i="8" s="1"/>
  <c r="BM19" i="8"/>
  <c r="BK19" i="8"/>
  <c r="BJ19" i="8"/>
  <c r="BL19" i="8" s="1"/>
  <c r="BQ19" i="8" s="1"/>
  <c r="BI19" i="8"/>
  <c r="BF19" i="8"/>
  <c r="BC19" i="8"/>
  <c r="BB19" i="8"/>
  <c r="BD19" i="8" s="1"/>
  <c r="BA19" i="8"/>
  <c r="AY19" i="8"/>
  <c r="AX19" i="8"/>
  <c r="AZ19" i="8" s="1"/>
  <c r="AW19" i="8"/>
  <c r="AV19" i="8"/>
  <c r="AK19" i="8"/>
  <c r="BR18" i="8"/>
  <c r="BO18" i="8"/>
  <c r="BN18" i="8"/>
  <c r="BP18" i="8" s="1"/>
  <c r="BM18" i="8"/>
  <c r="BK18" i="8"/>
  <c r="BJ18" i="8"/>
  <c r="BL18" i="8" s="1"/>
  <c r="BQ18" i="8" s="1"/>
  <c r="BI18" i="8"/>
  <c r="BF18" i="8"/>
  <c r="BD18" i="8"/>
  <c r="BC18" i="8"/>
  <c r="BB18" i="8"/>
  <c r="BA18" i="8"/>
  <c r="AZ18" i="8"/>
  <c r="BE18" i="8" s="1"/>
  <c r="AY18" i="8"/>
  <c r="AX18" i="8"/>
  <c r="AW18" i="8"/>
  <c r="AV18" i="8"/>
  <c r="AK18" i="8"/>
  <c r="BR17" i="8"/>
  <c r="BP17" i="8"/>
  <c r="BO17" i="8"/>
  <c r="BN17" i="8"/>
  <c r="BM17" i="8"/>
  <c r="BL17" i="8"/>
  <c r="BQ17" i="8" s="1"/>
  <c r="BK17" i="8"/>
  <c r="BJ17" i="8"/>
  <c r="BI17" i="8"/>
  <c r="BF17" i="8"/>
  <c r="BD17" i="8"/>
  <c r="BC17" i="8"/>
  <c r="BB17" i="8"/>
  <c r="BA17" i="8"/>
  <c r="AZ17" i="8"/>
  <c r="AY17" i="8"/>
  <c r="AX17" i="8"/>
  <c r="AW17" i="8"/>
  <c r="AV17" i="8"/>
  <c r="AK17" i="8"/>
  <c r="BR16" i="8"/>
  <c r="BP16" i="8"/>
  <c r="BO16" i="8"/>
  <c r="BN16" i="8"/>
  <c r="BM16" i="8"/>
  <c r="BL16" i="8"/>
  <c r="BQ16" i="8" s="1"/>
  <c r="BK16" i="8"/>
  <c r="BJ16" i="8"/>
  <c r="BI16" i="8"/>
  <c r="BF16" i="8"/>
  <c r="BC16" i="8"/>
  <c r="BB16" i="8"/>
  <c r="BD16" i="8" s="1"/>
  <c r="BA16" i="8"/>
  <c r="AY16" i="8"/>
  <c r="AX16" i="8"/>
  <c r="AZ16" i="8" s="1"/>
  <c r="AW16" i="8"/>
  <c r="AV16" i="8"/>
  <c r="AK16" i="8"/>
  <c r="BR15" i="8"/>
  <c r="BO15" i="8"/>
  <c r="BN15" i="8"/>
  <c r="BP15" i="8" s="1"/>
  <c r="BM15" i="8"/>
  <c r="BK15" i="8"/>
  <c r="BJ15" i="8"/>
  <c r="BL15" i="8" s="1"/>
  <c r="BQ15" i="8" s="1"/>
  <c r="BI15" i="8"/>
  <c r="BF15" i="8"/>
  <c r="BC15" i="8"/>
  <c r="BB15" i="8"/>
  <c r="BD15" i="8" s="1"/>
  <c r="BA15" i="8"/>
  <c r="AY15" i="8"/>
  <c r="AX15" i="8"/>
  <c r="AZ15" i="8" s="1"/>
  <c r="AW15" i="8"/>
  <c r="AV15" i="8"/>
  <c r="AK15" i="8"/>
  <c r="BR14" i="8"/>
  <c r="BO14" i="8"/>
  <c r="BN14" i="8"/>
  <c r="BP14" i="8" s="1"/>
  <c r="BM14" i="8"/>
  <c r="BK14" i="8"/>
  <c r="BJ14" i="8"/>
  <c r="BL14" i="8" s="1"/>
  <c r="BQ14" i="8" s="1"/>
  <c r="BI14" i="8"/>
  <c r="BF14" i="8"/>
  <c r="BD14" i="8"/>
  <c r="BC14" i="8"/>
  <c r="BB14" i="8"/>
  <c r="BA14" i="8"/>
  <c r="AZ14" i="8"/>
  <c r="BE14" i="8" s="1"/>
  <c r="AY14" i="8"/>
  <c r="AX14" i="8"/>
  <c r="AW14" i="8"/>
  <c r="AV14" i="8"/>
  <c r="AK14" i="8"/>
  <c r="BR13" i="8"/>
  <c r="BP13" i="8"/>
  <c r="BO13" i="8"/>
  <c r="BN13" i="8"/>
  <c r="BM13" i="8"/>
  <c r="BL13" i="8"/>
  <c r="BQ13" i="8" s="1"/>
  <c r="BK13" i="8"/>
  <c r="BJ13" i="8"/>
  <c r="BI13" i="8"/>
  <c r="BH13" i="8"/>
  <c r="BF13" i="8"/>
  <c r="BC13" i="8"/>
  <c r="BB13" i="8"/>
  <c r="BA13" i="8"/>
  <c r="BD13" i="8" s="1"/>
  <c r="AY13" i="8"/>
  <c r="AX13" i="8"/>
  <c r="AW13" i="8"/>
  <c r="AZ13" i="8" s="1"/>
  <c r="BE13" i="8" s="1"/>
  <c r="AV13" i="8"/>
  <c r="AK13" i="8"/>
  <c r="AI8" i="8"/>
  <c r="AW2" i="8"/>
  <c r="BR43" i="7"/>
  <c r="BO43" i="7"/>
  <c r="BN43" i="7"/>
  <c r="BP43" i="7" s="1"/>
  <c r="BM43" i="7"/>
  <c r="BK43" i="7"/>
  <c r="BJ43" i="7"/>
  <c r="BL43" i="7" s="1"/>
  <c r="BI43" i="7"/>
  <c r="BF43" i="7"/>
  <c r="BD43" i="7"/>
  <c r="BC43" i="7"/>
  <c r="BB43" i="7"/>
  <c r="BA43" i="7"/>
  <c r="AZ43" i="7"/>
  <c r="BE43" i="7" s="1"/>
  <c r="AY43" i="7"/>
  <c r="AX43" i="7"/>
  <c r="AW43" i="7"/>
  <c r="AV43" i="7"/>
  <c r="AK43" i="7"/>
  <c r="BR42" i="7"/>
  <c r="BP42" i="7"/>
  <c r="BO42" i="7"/>
  <c r="BN42" i="7"/>
  <c r="BM42" i="7"/>
  <c r="BL42" i="7"/>
  <c r="BQ42" i="7" s="1"/>
  <c r="BK42" i="7"/>
  <c r="BJ42" i="7"/>
  <c r="BI42" i="7"/>
  <c r="BF42" i="7"/>
  <c r="BD42" i="7"/>
  <c r="BC42" i="7"/>
  <c r="BB42" i="7"/>
  <c r="BA42" i="7"/>
  <c r="AZ42" i="7"/>
  <c r="BE42" i="7" s="1"/>
  <c r="AY42" i="7"/>
  <c r="AX42" i="7"/>
  <c r="AW42" i="7"/>
  <c r="AV42" i="7"/>
  <c r="AK42" i="7"/>
  <c r="BR41" i="7"/>
  <c r="BP41" i="7"/>
  <c r="BO41" i="7"/>
  <c r="BN41" i="7"/>
  <c r="BM41" i="7"/>
  <c r="BL41" i="7"/>
  <c r="BQ41" i="7" s="1"/>
  <c r="BK41" i="7"/>
  <c r="BJ41" i="7"/>
  <c r="BI41" i="7"/>
  <c r="BF41" i="7"/>
  <c r="BC41" i="7"/>
  <c r="BB41" i="7"/>
  <c r="BD41" i="7" s="1"/>
  <c r="BA41" i="7"/>
  <c r="AY41" i="7"/>
  <c r="AX41" i="7"/>
  <c r="AZ41" i="7" s="1"/>
  <c r="AW41" i="7"/>
  <c r="AV41" i="7"/>
  <c r="AK41" i="7"/>
  <c r="BR40" i="7"/>
  <c r="BO40" i="7"/>
  <c r="BN40" i="7"/>
  <c r="BP40" i="7" s="1"/>
  <c r="BM40" i="7"/>
  <c r="BK40" i="7"/>
  <c r="BJ40" i="7"/>
  <c r="BL40" i="7" s="1"/>
  <c r="BI40" i="7"/>
  <c r="BF40" i="7"/>
  <c r="BC40" i="7"/>
  <c r="BB40" i="7"/>
  <c r="BD40" i="7" s="1"/>
  <c r="BA40" i="7"/>
  <c r="AY40" i="7"/>
  <c r="AX40" i="7"/>
  <c r="AZ40" i="7" s="1"/>
  <c r="AW40" i="7"/>
  <c r="AV40" i="7"/>
  <c r="AK40" i="7"/>
  <c r="BR39" i="7"/>
  <c r="BO39" i="7"/>
  <c r="BN39" i="7"/>
  <c r="BP39" i="7" s="1"/>
  <c r="BM39" i="7"/>
  <c r="BK39" i="7"/>
  <c r="BJ39" i="7"/>
  <c r="BL39" i="7" s="1"/>
  <c r="BI39" i="7"/>
  <c r="BF39" i="7"/>
  <c r="BD39" i="7"/>
  <c r="BC39" i="7"/>
  <c r="BB39" i="7"/>
  <c r="BA39" i="7"/>
  <c r="AZ39" i="7"/>
  <c r="BE39" i="7" s="1"/>
  <c r="AY39" i="7"/>
  <c r="AX39" i="7"/>
  <c r="AW39" i="7"/>
  <c r="AV39" i="7"/>
  <c r="AK39" i="7"/>
  <c r="BR38" i="7"/>
  <c r="BP38" i="7"/>
  <c r="BO38" i="7"/>
  <c r="BN38" i="7"/>
  <c r="BM38" i="7"/>
  <c r="BL38" i="7"/>
  <c r="BQ38" i="7" s="1"/>
  <c r="BK38" i="7"/>
  <c r="BJ38" i="7"/>
  <c r="BI38" i="7"/>
  <c r="BF38" i="7"/>
  <c r="BD38" i="7"/>
  <c r="BC38" i="7"/>
  <c r="BB38" i="7"/>
  <c r="BA38" i="7"/>
  <c r="AZ38" i="7"/>
  <c r="BE38" i="7" s="1"/>
  <c r="AY38" i="7"/>
  <c r="AX38" i="7"/>
  <c r="AW38" i="7"/>
  <c r="AV38" i="7"/>
  <c r="AK38" i="7"/>
  <c r="BR37" i="7"/>
  <c r="BP37" i="7"/>
  <c r="BO37" i="7"/>
  <c r="BN37" i="7"/>
  <c r="BM37" i="7"/>
  <c r="BL37" i="7"/>
  <c r="BQ37" i="7" s="1"/>
  <c r="BK37" i="7"/>
  <c r="BJ37" i="7"/>
  <c r="BI37" i="7"/>
  <c r="BF37" i="7"/>
  <c r="BC37" i="7"/>
  <c r="BB37" i="7"/>
  <c r="BD37" i="7" s="1"/>
  <c r="BA37" i="7"/>
  <c r="AY37" i="7"/>
  <c r="AX37" i="7"/>
  <c r="AZ37" i="7" s="1"/>
  <c r="AW37" i="7"/>
  <c r="AV37" i="7"/>
  <c r="AK37" i="7"/>
  <c r="BR36" i="7"/>
  <c r="BO36" i="7"/>
  <c r="BN36" i="7"/>
  <c r="BP36" i="7" s="1"/>
  <c r="BM36" i="7"/>
  <c r="BK36" i="7"/>
  <c r="BJ36" i="7"/>
  <c r="BL36" i="7" s="1"/>
  <c r="BI36" i="7"/>
  <c r="BF36" i="7"/>
  <c r="BC36" i="7"/>
  <c r="BB36" i="7"/>
  <c r="BD36" i="7" s="1"/>
  <c r="BA36" i="7"/>
  <c r="AY36" i="7"/>
  <c r="AX36" i="7"/>
  <c r="AZ36" i="7" s="1"/>
  <c r="AW36" i="7"/>
  <c r="AV36" i="7"/>
  <c r="AK36" i="7"/>
  <c r="BR35" i="7"/>
  <c r="BO35" i="7"/>
  <c r="BN35" i="7"/>
  <c r="BP35" i="7" s="1"/>
  <c r="BM35" i="7"/>
  <c r="BK35" i="7"/>
  <c r="BJ35" i="7"/>
  <c r="BL35" i="7" s="1"/>
  <c r="BI35" i="7"/>
  <c r="BF35" i="7"/>
  <c r="BD35" i="7"/>
  <c r="BC35" i="7"/>
  <c r="BB35" i="7"/>
  <c r="BA35" i="7"/>
  <c r="AZ35" i="7"/>
  <c r="BE35" i="7" s="1"/>
  <c r="AY35" i="7"/>
  <c r="AX35" i="7"/>
  <c r="AW35" i="7"/>
  <c r="AV35" i="7"/>
  <c r="AK35" i="7"/>
  <c r="BR34" i="7"/>
  <c r="BP34" i="7"/>
  <c r="BO34" i="7"/>
  <c r="BN34" i="7"/>
  <c r="BM34" i="7"/>
  <c r="BL34" i="7"/>
  <c r="BQ34" i="7" s="1"/>
  <c r="BK34" i="7"/>
  <c r="BJ34" i="7"/>
  <c r="BI34" i="7"/>
  <c r="BF34" i="7"/>
  <c r="BD34" i="7"/>
  <c r="BC34" i="7"/>
  <c r="BB34" i="7"/>
  <c r="BA34" i="7"/>
  <c r="AZ34" i="7"/>
  <c r="BE34" i="7" s="1"/>
  <c r="AY34" i="7"/>
  <c r="AX34" i="7"/>
  <c r="AW34" i="7"/>
  <c r="AV34" i="7"/>
  <c r="AK34" i="7"/>
  <c r="BR33" i="7"/>
  <c r="BP33" i="7"/>
  <c r="BO33" i="7"/>
  <c r="BN33" i="7"/>
  <c r="BM33" i="7"/>
  <c r="BL33" i="7"/>
  <c r="BQ33" i="7" s="1"/>
  <c r="BK33" i="7"/>
  <c r="BJ33" i="7"/>
  <c r="BI33" i="7"/>
  <c r="BF33" i="7"/>
  <c r="BC33" i="7"/>
  <c r="BB33" i="7"/>
  <c r="BD33" i="7" s="1"/>
  <c r="BA33" i="7"/>
  <c r="AY33" i="7"/>
  <c r="AX33" i="7"/>
  <c r="AZ33" i="7" s="1"/>
  <c r="AW33" i="7"/>
  <c r="AV33" i="7"/>
  <c r="AK33" i="7"/>
  <c r="BR32" i="7"/>
  <c r="BO32" i="7"/>
  <c r="BN32" i="7"/>
  <c r="BP32" i="7" s="1"/>
  <c r="BM32" i="7"/>
  <c r="BK32" i="7"/>
  <c r="BJ32" i="7"/>
  <c r="BL32" i="7" s="1"/>
  <c r="BI32" i="7"/>
  <c r="BF32" i="7"/>
  <c r="BC32" i="7"/>
  <c r="BB32" i="7"/>
  <c r="BD32" i="7" s="1"/>
  <c r="BA32" i="7"/>
  <c r="AY32" i="7"/>
  <c r="AX32" i="7"/>
  <c r="AZ32" i="7" s="1"/>
  <c r="AW32" i="7"/>
  <c r="AV32" i="7"/>
  <c r="AK32" i="7"/>
  <c r="BR31" i="7"/>
  <c r="BO31" i="7"/>
  <c r="BN31" i="7"/>
  <c r="BP31" i="7" s="1"/>
  <c r="BM31" i="7"/>
  <c r="BK31" i="7"/>
  <c r="BJ31" i="7"/>
  <c r="BL31" i="7" s="1"/>
  <c r="BI31" i="7"/>
  <c r="BF31" i="7"/>
  <c r="BD31" i="7"/>
  <c r="BC31" i="7"/>
  <c r="BB31" i="7"/>
  <c r="BA31" i="7"/>
  <c r="AZ31" i="7"/>
  <c r="BE31" i="7" s="1"/>
  <c r="AY31" i="7"/>
  <c r="AX31" i="7"/>
  <c r="AW31" i="7"/>
  <c r="AV31" i="7"/>
  <c r="AK31" i="7"/>
  <c r="BR30" i="7"/>
  <c r="BP30" i="7"/>
  <c r="BO30" i="7"/>
  <c r="BN30" i="7"/>
  <c r="BM30" i="7"/>
  <c r="BL30" i="7"/>
  <c r="BQ30" i="7" s="1"/>
  <c r="BK30" i="7"/>
  <c r="BJ30" i="7"/>
  <c r="BI30" i="7"/>
  <c r="BF30" i="7"/>
  <c r="BD30" i="7"/>
  <c r="BC30" i="7"/>
  <c r="BB30" i="7"/>
  <c r="BA30" i="7"/>
  <c r="AZ30" i="7"/>
  <c r="BE30" i="7" s="1"/>
  <c r="AY30" i="7"/>
  <c r="AX30" i="7"/>
  <c r="AW30" i="7"/>
  <c r="AV30" i="7"/>
  <c r="AK30" i="7"/>
  <c r="BR29" i="7"/>
  <c r="BP29" i="7"/>
  <c r="BO29" i="7"/>
  <c r="BN29" i="7"/>
  <c r="BM29" i="7"/>
  <c r="BL29" i="7"/>
  <c r="BQ29" i="7" s="1"/>
  <c r="BK29" i="7"/>
  <c r="BJ29" i="7"/>
  <c r="BI29" i="7"/>
  <c r="BF29" i="7"/>
  <c r="BC29" i="7"/>
  <c r="BB29" i="7"/>
  <c r="BD29" i="7" s="1"/>
  <c r="BA29" i="7"/>
  <c r="AY29" i="7"/>
  <c r="AX29" i="7"/>
  <c r="AZ29" i="7" s="1"/>
  <c r="AW29" i="7"/>
  <c r="AV29" i="7"/>
  <c r="AK29" i="7"/>
  <c r="BR28" i="7"/>
  <c r="BO28" i="7"/>
  <c r="BN28" i="7"/>
  <c r="BP28" i="7" s="1"/>
  <c r="BM28" i="7"/>
  <c r="BK28" i="7"/>
  <c r="BJ28" i="7"/>
  <c r="BL28" i="7" s="1"/>
  <c r="BI28" i="7"/>
  <c r="BF28" i="7"/>
  <c r="BC28" i="7"/>
  <c r="BB28" i="7"/>
  <c r="BD28" i="7" s="1"/>
  <c r="BA28" i="7"/>
  <c r="AY28" i="7"/>
  <c r="AX28" i="7"/>
  <c r="AZ28" i="7" s="1"/>
  <c r="AW28" i="7"/>
  <c r="AV28" i="7"/>
  <c r="AK28" i="7"/>
  <c r="BR27" i="7"/>
  <c r="BO27" i="7"/>
  <c r="BN27" i="7"/>
  <c r="BP27" i="7" s="1"/>
  <c r="BM27" i="7"/>
  <c r="BK27" i="7"/>
  <c r="BJ27" i="7"/>
  <c r="BL27" i="7" s="1"/>
  <c r="BI27" i="7"/>
  <c r="BF27" i="7"/>
  <c r="BD27" i="7"/>
  <c r="BC27" i="7"/>
  <c r="BB27" i="7"/>
  <c r="BA27" i="7"/>
  <c r="AZ27" i="7"/>
  <c r="BE27" i="7" s="1"/>
  <c r="AY27" i="7"/>
  <c r="AX27" i="7"/>
  <c r="AW27" i="7"/>
  <c r="AV27" i="7"/>
  <c r="AK27" i="7"/>
  <c r="BR26" i="7"/>
  <c r="BP26" i="7"/>
  <c r="BO26" i="7"/>
  <c r="BN26" i="7"/>
  <c r="BM26" i="7"/>
  <c r="BL26" i="7"/>
  <c r="BQ26" i="7" s="1"/>
  <c r="BK26" i="7"/>
  <c r="BJ26" i="7"/>
  <c r="BI26" i="7"/>
  <c r="BF26" i="7"/>
  <c r="BD26" i="7"/>
  <c r="BC26" i="7"/>
  <c r="BB26" i="7"/>
  <c r="BA26" i="7"/>
  <c r="AZ26" i="7"/>
  <c r="BE26" i="7" s="1"/>
  <c r="AY26" i="7"/>
  <c r="AX26" i="7"/>
  <c r="AW26" i="7"/>
  <c r="AV26" i="7"/>
  <c r="AK26" i="7"/>
  <c r="BR25" i="7"/>
  <c r="BP25" i="7"/>
  <c r="BO25" i="7"/>
  <c r="BN25" i="7"/>
  <c r="BM25" i="7"/>
  <c r="BL25" i="7"/>
  <c r="BQ25" i="7" s="1"/>
  <c r="BK25" i="7"/>
  <c r="BJ25" i="7"/>
  <c r="BI25" i="7"/>
  <c r="BF25" i="7"/>
  <c r="BC25" i="7"/>
  <c r="BB25" i="7"/>
  <c r="BD25" i="7" s="1"/>
  <c r="BA25" i="7"/>
  <c r="AY25" i="7"/>
  <c r="AX25" i="7"/>
  <c r="AZ25" i="7" s="1"/>
  <c r="AW25" i="7"/>
  <c r="AV25" i="7"/>
  <c r="AK25" i="7"/>
  <c r="BR24" i="7"/>
  <c r="BO24" i="7"/>
  <c r="BN24" i="7"/>
  <c r="BP24" i="7" s="1"/>
  <c r="BM24" i="7"/>
  <c r="BK24" i="7"/>
  <c r="BJ24" i="7"/>
  <c r="BL24" i="7" s="1"/>
  <c r="BI24" i="7"/>
  <c r="BF24" i="7"/>
  <c r="BC24" i="7"/>
  <c r="BB24" i="7"/>
  <c r="BD24" i="7" s="1"/>
  <c r="BA24" i="7"/>
  <c r="AY24" i="7"/>
  <c r="AX24" i="7"/>
  <c r="AZ24" i="7" s="1"/>
  <c r="AW24" i="7"/>
  <c r="AV24" i="7"/>
  <c r="AK24" i="7"/>
  <c r="BR23" i="7"/>
  <c r="BO23" i="7"/>
  <c r="BN23" i="7"/>
  <c r="BP23" i="7" s="1"/>
  <c r="BM23" i="7"/>
  <c r="BK23" i="7"/>
  <c r="BJ23" i="7"/>
  <c r="BL23" i="7" s="1"/>
  <c r="BI23" i="7"/>
  <c r="BF23" i="7"/>
  <c r="BD23" i="7"/>
  <c r="BC23" i="7"/>
  <c r="BB23" i="7"/>
  <c r="BA23" i="7"/>
  <c r="AZ23" i="7"/>
  <c r="BE23" i="7" s="1"/>
  <c r="AY23" i="7"/>
  <c r="AX23" i="7"/>
  <c r="AW23" i="7"/>
  <c r="AV23" i="7"/>
  <c r="AK23" i="7"/>
  <c r="BR22" i="7"/>
  <c r="BP22" i="7"/>
  <c r="BO22" i="7"/>
  <c r="BN22" i="7"/>
  <c r="BM22" i="7"/>
  <c r="BL22" i="7"/>
  <c r="BQ22" i="7" s="1"/>
  <c r="BK22" i="7"/>
  <c r="BJ22" i="7"/>
  <c r="BI22" i="7"/>
  <c r="BF22" i="7"/>
  <c r="BD22" i="7"/>
  <c r="BC22" i="7"/>
  <c r="BB22" i="7"/>
  <c r="BA22" i="7"/>
  <c r="AZ22" i="7"/>
  <c r="BE22" i="7" s="1"/>
  <c r="AY22" i="7"/>
  <c r="AX22" i="7"/>
  <c r="AW22" i="7"/>
  <c r="AV22" i="7"/>
  <c r="AK22" i="7"/>
  <c r="BR21" i="7"/>
  <c r="BP21" i="7"/>
  <c r="BO21" i="7"/>
  <c r="BN21" i="7"/>
  <c r="BM21" i="7"/>
  <c r="BL21" i="7"/>
  <c r="BQ21" i="7" s="1"/>
  <c r="BK21" i="7"/>
  <c r="BJ21" i="7"/>
  <c r="BI21" i="7"/>
  <c r="BF21" i="7"/>
  <c r="BC21" i="7"/>
  <c r="BB21" i="7"/>
  <c r="BD21" i="7" s="1"/>
  <c r="BA21" i="7"/>
  <c r="AY21" i="7"/>
  <c r="AX21" i="7"/>
  <c r="AZ21" i="7" s="1"/>
  <c r="AW21" i="7"/>
  <c r="AV21" i="7"/>
  <c r="AK21" i="7"/>
  <c r="BR20" i="7"/>
  <c r="BO20" i="7"/>
  <c r="BN20" i="7"/>
  <c r="BP20" i="7" s="1"/>
  <c r="BM20" i="7"/>
  <c r="BK20" i="7"/>
  <c r="BJ20" i="7"/>
  <c r="BL20" i="7" s="1"/>
  <c r="BI20" i="7"/>
  <c r="BF20" i="7"/>
  <c r="BC20" i="7"/>
  <c r="BB20" i="7"/>
  <c r="BD20" i="7" s="1"/>
  <c r="BA20" i="7"/>
  <c r="AY20" i="7"/>
  <c r="AX20" i="7"/>
  <c r="AZ20" i="7" s="1"/>
  <c r="AW20" i="7"/>
  <c r="AV20" i="7"/>
  <c r="AK20" i="7"/>
  <c r="BR19" i="7"/>
  <c r="BO19" i="7"/>
  <c r="BN19" i="7"/>
  <c r="BP19" i="7" s="1"/>
  <c r="BM19" i="7"/>
  <c r="BK19" i="7"/>
  <c r="BJ19" i="7"/>
  <c r="BL19" i="7" s="1"/>
  <c r="BI19" i="7"/>
  <c r="BF19" i="7"/>
  <c r="BD19" i="7"/>
  <c r="BC19" i="7"/>
  <c r="BB19" i="7"/>
  <c r="BA19" i="7"/>
  <c r="AZ19" i="7"/>
  <c r="BE19" i="7" s="1"/>
  <c r="AY19" i="7"/>
  <c r="AX19" i="7"/>
  <c r="AW19" i="7"/>
  <c r="AV19" i="7"/>
  <c r="AK19" i="7"/>
  <c r="BR18" i="7"/>
  <c r="BP18" i="7"/>
  <c r="BO18" i="7"/>
  <c r="BN18" i="7"/>
  <c r="BM18" i="7"/>
  <c r="BL18" i="7"/>
  <c r="BQ18" i="7" s="1"/>
  <c r="BK18" i="7"/>
  <c r="BJ18" i="7"/>
  <c r="BI18" i="7"/>
  <c r="BF18" i="7"/>
  <c r="BD18" i="7"/>
  <c r="BC18" i="7"/>
  <c r="BB18" i="7"/>
  <c r="BA18" i="7"/>
  <c r="AZ18" i="7"/>
  <c r="BE18" i="7" s="1"/>
  <c r="AY18" i="7"/>
  <c r="AX18" i="7"/>
  <c r="AW18" i="7"/>
  <c r="AV18" i="7"/>
  <c r="AK18" i="7"/>
  <c r="BR17" i="7"/>
  <c r="BP17" i="7"/>
  <c r="BO17" i="7"/>
  <c r="BN17" i="7"/>
  <c r="BM17" i="7"/>
  <c r="BL17" i="7"/>
  <c r="BQ17" i="7" s="1"/>
  <c r="BK17" i="7"/>
  <c r="BJ17" i="7"/>
  <c r="BI17" i="7"/>
  <c r="BF17" i="7"/>
  <c r="BC17" i="7"/>
  <c r="BB17" i="7"/>
  <c r="BD17" i="7" s="1"/>
  <c r="BA17" i="7"/>
  <c r="AY17" i="7"/>
  <c r="AX17" i="7"/>
  <c r="AZ17" i="7" s="1"/>
  <c r="AW17" i="7"/>
  <c r="AV17" i="7"/>
  <c r="AK17" i="7"/>
  <c r="BR16" i="7"/>
  <c r="BO16" i="7"/>
  <c r="BN16" i="7"/>
  <c r="BP16" i="7" s="1"/>
  <c r="BM16" i="7"/>
  <c r="BK16" i="7"/>
  <c r="BJ16" i="7"/>
  <c r="BL16" i="7" s="1"/>
  <c r="BI16" i="7"/>
  <c r="BF16" i="7"/>
  <c r="BC16" i="7"/>
  <c r="BB16" i="7"/>
  <c r="BD16" i="7" s="1"/>
  <c r="BA16" i="7"/>
  <c r="AY16" i="7"/>
  <c r="AX16" i="7"/>
  <c r="AZ16" i="7" s="1"/>
  <c r="AW16" i="7"/>
  <c r="AV16" i="7"/>
  <c r="AK16" i="7"/>
  <c r="BR15" i="7"/>
  <c r="BO15" i="7"/>
  <c r="BN15" i="7"/>
  <c r="BP15" i="7" s="1"/>
  <c r="BM15" i="7"/>
  <c r="BK15" i="7"/>
  <c r="BJ15" i="7"/>
  <c r="BL15" i="7" s="1"/>
  <c r="BI15" i="7"/>
  <c r="BF15" i="7"/>
  <c r="BD15" i="7"/>
  <c r="BC15" i="7"/>
  <c r="BB15" i="7"/>
  <c r="BA15" i="7"/>
  <c r="AZ15" i="7"/>
  <c r="BE15" i="7" s="1"/>
  <c r="AY15" i="7"/>
  <c r="AX15" i="7"/>
  <c r="AW15" i="7"/>
  <c r="AV15" i="7"/>
  <c r="AK15" i="7"/>
  <c r="BR14" i="7"/>
  <c r="BP14" i="7"/>
  <c r="BO14" i="7"/>
  <c r="BN14" i="7"/>
  <c r="BM14" i="7"/>
  <c r="BL14" i="7"/>
  <c r="BQ14" i="7" s="1"/>
  <c r="BK14" i="7"/>
  <c r="BJ14" i="7"/>
  <c r="BI14" i="7"/>
  <c r="BF14" i="7"/>
  <c r="BD14" i="7"/>
  <c r="BC14" i="7"/>
  <c r="BB14" i="7"/>
  <c r="BA14" i="7"/>
  <c r="AZ14" i="7"/>
  <c r="BE14" i="7" s="1"/>
  <c r="AY14" i="7"/>
  <c r="AX14" i="7"/>
  <c r="AW14" i="7"/>
  <c r="AV14" i="7"/>
  <c r="AK14" i="7"/>
  <c r="BR13" i="7"/>
  <c r="BP13" i="7"/>
  <c r="BO13" i="7"/>
  <c r="BN13" i="7"/>
  <c r="BM13" i="7"/>
  <c r="BL13" i="7"/>
  <c r="BQ13" i="7" s="1"/>
  <c r="BK13" i="7"/>
  <c r="BJ13" i="7"/>
  <c r="BI13" i="7"/>
  <c r="BH13" i="7"/>
  <c r="BF13" i="7"/>
  <c r="BC13" i="7"/>
  <c r="BB13" i="7"/>
  <c r="BA13" i="7"/>
  <c r="AY13" i="7"/>
  <c r="AX13" i="7"/>
  <c r="AW13" i="7"/>
  <c r="AZ13" i="7" s="1"/>
  <c r="AV13" i="7"/>
  <c r="AK13" i="7"/>
  <c r="AI8" i="7"/>
  <c r="AW2" i="7"/>
  <c r="BR43" i="6"/>
  <c r="BP43" i="6"/>
  <c r="BO43" i="6"/>
  <c r="BN43" i="6"/>
  <c r="BM43" i="6"/>
  <c r="BL43" i="6"/>
  <c r="BQ43" i="6" s="1"/>
  <c r="BK43" i="6"/>
  <c r="BJ43" i="6"/>
  <c r="BI43" i="6"/>
  <c r="BF43" i="6"/>
  <c r="BD43" i="6"/>
  <c r="BC43" i="6"/>
  <c r="BB43" i="6"/>
  <c r="BA43" i="6"/>
  <c r="AZ43" i="6"/>
  <c r="BE43" i="6" s="1"/>
  <c r="AY43" i="6"/>
  <c r="AX43" i="6"/>
  <c r="AW43" i="6"/>
  <c r="AV43" i="6"/>
  <c r="AK43" i="6"/>
  <c r="BR42" i="6"/>
  <c r="BP42" i="6"/>
  <c r="BO42" i="6"/>
  <c r="BN42" i="6"/>
  <c r="BM42" i="6"/>
  <c r="BL42" i="6"/>
  <c r="BQ42" i="6" s="1"/>
  <c r="BK42" i="6"/>
  <c r="BJ42" i="6"/>
  <c r="BI42" i="6"/>
  <c r="BF42" i="6"/>
  <c r="BC42" i="6"/>
  <c r="BB42" i="6"/>
  <c r="BD42" i="6" s="1"/>
  <c r="BA42" i="6"/>
  <c r="AY42" i="6"/>
  <c r="AX42" i="6"/>
  <c r="AZ42" i="6" s="1"/>
  <c r="AW42" i="6"/>
  <c r="AV42" i="6"/>
  <c r="AK42" i="6"/>
  <c r="BR41" i="6"/>
  <c r="BO41" i="6"/>
  <c r="BN41" i="6"/>
  <c r="BP41" i="6" s="1"/>
  <c r="BM41" i="6"/>
  <c r="BK41" i="6"/>
  <c r="BJ41" i="6"/>
  <c r="BL41" i="6" s="1"/>
  <c r="BQ41" i="6" s="1"/>
  <c r="BI41" i="6"/>
  <c r="BF41" i="6"/>
  <c r="BC41" i="6"/>
  <c r="BB41" i="6"/>
  <c r="BD41" i="6" s="1"/>
  <c r="BA41" i="6"/>
  <c r="AY41" i="6"/>
  <c r="AX41" i="6"/>
  <c r="AZ41" i="6" s="1"/>
  <c r="AW41" i="6"/>
  <c r="AV41" i="6"/>
  <c r="AK41" i="6"/>
  <c r="BR40" i="6"/>
  <c r="BO40" i="6"/>
  <c r="BN40" i="6"/>
  <c r="BP40" i="6" s="1"/>
  <c r="BM40" i="6"/>
  <c r="BK40" i="6"/>
  <c r="BJ40" i="6"/>
  <c r="BL40" i="6" s="1"/>
  <c r="BQ40" i="6" s="1"/>
  <c r="BI40" i="6"/>
  <c r="BF40" i="6"/>
  <c r="BD40" i="6"/>
  <c r="BC40" i="6"/>
  <c r="BB40" i="6"/>
  <c r="BA40" i="6"/>
  <c r="AZ40" i="6"/>
  <c r="BE40" i="6" s="1"/>
  <c r="AY40" i="6"/>
  <c r="AX40" i="6"/>
  <c r="AW40" i="6"/>
  <c r="AV40" i="6"/>
  <c r="AK40" i="6"/>
  <c r="BR39" i="6"/>
  <c r="BP39" i="6"/>
  <c r="BO39" i="6"/>
  <c r="BN39" i="6"/>
  <c r="BM39" i="6"/>
  <c r="BL39" i="6"/>
  <c r="BQ39" i="6" s="1"/>
  <c r="BK39" i="6"/>
  <c r="BJ39" i="6"/>
  <c r="BI39" i="6"/>
  <c r="BF39" i="6"/>
  <c r="BD39" i="6"/>
  <c r="BC39" i="6"/>
  <c r="BB39" i="6"/>
  <c r="BA39" i="6"/>
  <c r="AZ39" i="6"/>
  <c r="BE39" i="6" s="1"/>
  <c r="AY39" i="6"/>
  <c r="AX39" i="6"/>
  <c r="AW39" i="6"/>
  <c r="AV39" i="6"/>
  <c r="AK39" i="6"/>
  <c r="BR38" i="6"/>
  <c r="BP38" i="6"/>
  <c r="BO38" i="6"/>
  <c r="BN38" i="6"/>
  <c r="BM38" i="6"/>
  <c r="BL38" i="6"/>
  <c r="BQ38" i="6" s="1"/>
  <c r="BK38" i="6"/>
  <c r="BJ38" i="6"/>
  <c r="BI38" i="6"/>
  <c r="BF38" i="6"/>
  <c r="BC38" i="6"/>
  <c r="BB38" i="6"/>
  <c r="BD38" i="6" s="1"/>
  <c r="BA38" i="6"/>
  <c r="AY38" i="6"/>
  <c r="AX38" i="6"/>
  <c r="AZ38" i="6" s="1"/>
  <c r="AW38" i="6"/>
  <c r="AV38" i="6"/>
  <c r="AK38" i="6"/>
  <c r="BR37" i="6"/>
  <c r="BO37" i="6"/>
  <c r="BN37" i="6"/>
  <c r="BP37" i="6" s="1"/>
  <c r="BM37" i="6"/>
  <c r="BK37" i="6"/>
  <c r="BJ37" i="6"/>
  <c r="BL37" i="6" s="1"/>
  <c r="BQ37" i="6" s="1"/>
  <c r="BI37" i="6"/>
  <c r="BF37" i="6"/>
  <c r="BC37" i="6"/>
  <c r="BB37" i="6"/>
  <c r="BD37" i="6" s="1"/>
  <c r="BA37" i="6"/>
  <c r="AY37" i="6"/>
  <c r="AX37" i="6"/>
  <c r="AZ37" i="6" s="1"/>
  <c r="AW37" i="6"/>
  <c r="AV37" i="6"/>
  <c r="AK37" i="6"/>
  <c r="BR36" i="6"/>
  <c r="BO36" i="6"/>
  <c r="BN36" i="6"/>
  <c r="BP36" i="6" s="1"/>
  <c r="BM36" i="6"/>
  <c r="BK36" i="6"/>
  <c r="BJ36" i="6"/>
  <c r="BL36" i="6" s="1"/>
  <c r="BQ36" i="6" s="1"/>
  <c r="BI36" i="6"/>
  <c r="BF36" i="6"/>
  <c r="BD36" i="6"/>
  <c r="BC36" i="6"/>
  <c r="BB36" i="6"/>
  <c r="BA36" i="6"/>
  <c r="AZ36" i="6"/>
  <c r="BE36" i="6" s="1"/>
  <c r="AY36" i="6"/>
  <c r="AX36" i="6"/>
  <c r="AW36" i="6"/>
  <c r="AV36" i="6"/>
  <c r="AK36" i="6"/>
  <c r="BR35" i="6"/>
  <c r="BP35" i="6"/>
  <c r="BO35" i="6"/>
  <c r="BN35" i="6"/>
  <c r="BM35" i="6"/>
  <c r="BL35" i="6"/>
  <c r="BQ35" i="6" s="1"/>
  <c r="BK35" i="6"/>
  <c r="BJ35" i="6"/>
  <c r="BI35" i="6"/>
  <c r="BF35" i="6"/>
  <c r="BD35" i="6"/>
  <c r="BC35" i="6"/>
  <c r="BB35" i="6"/>
  <c r="BA35" i="6"/>
  <c r="AZ35" i="6"/>
  <c r="BE35" i="6" s="1"/>
  <c r="AY35" i="6"/>
  <c r="AX35" i="6"/>
  <c r="AW35" i="6"/>
  <c r="AV35" i="6"/>
  <c r="AK35" i="6"/>
  <c r="BR34" i="6"/>
  <c r="BP34" i="6"/>
  <c r="BO34" i="6"/>
  <c r="BN34" i="6"/>
  <c r="BM34" i="6"/>
  <c r="BL34" i="6"/>
  <c r="BQ34" i="6" s="1"/>
  <c r="BK34" i="6"/>
  <c r="BJ34" i="6"/>
  <c r="BI34" i="6"/>
  <c r="BF34" i="6"/>
  <c r="BC34" i="6"/>
  <c r="BB34" i="6"/>
  <c r="BD34" i="6" s="1"/>
  <c r="BA34" i="6"/>
  <c r="AY34" i="6"/>
  <c r="AX34" i="6"/>
  <c r="AZ34" i="6" s="1"/>
  <c r="AW34" i="6"/>
  <c r="AV34" i="6"/>
  <c r="AK34" i="6"/>
  <c r="BR33" i="6"/>
  <c r="BO33" i="6"/>
  <c r="BN33" i="6"/>
  <c r="BP33" i="6" s="1"/>
  <c r="BM33" i="6"/>
  <c r="BK33" i="6"/>
  <c r="BJ33" i="6"/>
  <c r="BL33" i="6" s="1"/>
  <c r="BQ33" i="6" s="1"/>
  <c r="BI33" i="6"/>
  <c r="BF33" i="6"/>
  <c r="BC33" i="6"/>
  <c r="BB33" i="6"/>
  <c r="BD33" i="6" s="1"/>
  <c r="BA33" i="6"/>
  <c r="AY33" i="6"/>
  <c r="AX33" i="6"/>
  <c r="AZ33" i="6" s="1"/>
  <c r="AW33" i="6"/>
  <c r="AV33" i="6"/>
  <c r="AK33" i="6"/>
  <c r="BR32" i="6"/>
  <c r="BO32" i="6"/>
  <c r="BN32" i="6"/>
  <c r="BP32" i="6" s="1"/>
  <c r="BM32" i="6"/>
  <c r="BK32" i="6"/>
  <c r="BJ32" i="6"/>
  <c r="BL32" i="6" s="1"/>
  <c r="BQ32" i="6" s="1"/>
  <c r="BI32" i="6"/>
  <c r="BF32" i="6"/>
  <c r="BD32" i="6"/>
  <c r="BC32" i="6"/>
  <c r="BB32" i="6"/>
  <c r="BA32" i="6"/>
  <c r="AZ32" i="6"/>
  <c r="BE32" i="6" s="1"/>
  <c r="AY32" i="6"/>
  <c r="AX32" i="6"/>
  <c r="AW32" i="6"/>
  <c r="AV32" i="6"/>
  <c r="AK32" i="6"/>
  <c r="BR31" i="6"/>
  <c r="BP31" i="6"/>
  <c r="BO31" i="6"/>
  <c r="BN31" i="6"/>
  <c r="BM31" i="6"/>
  <c r="BL31" i="6"/>
  <c r="BQ31" i="6" s="1"/>
  <c r="BK31" i="6"/>
  <c r="BJ31" i="6"/>
  <c r="BI31" i="6"/>
  <c r="BF31" i="6"/>
  <c r="BD31" i="6"/>
  <c r="BC31" i="6"/>
  <c r="BB31" i="6"/>
  <c r="BA31" i="6"/>
  <c r="AZ31" i="6"/>
  <c r="BE31" i="6" s="1"/>
  <c r="AY31" i="6"/>
  <c r="AX31" i="6"/>
  <c r="AW31" i="6"/>
  <c r="AV31" i="6"/>
  <c r="AK31" i="6"/>
  <c r="BR30" i="6"/>
  <c r="BP30" i="6"/>
  <c r="BO30" i="6"/>
  <c r="BN30" i="6"/>
  <c r="BM30" i="6"/>
  <c r="BL30" i="6"/>
  <c r="BQ30" i="6" s="1"/>
  <c r="BK30" i="6"/>
  <c r="BJ30" i="6"/>
  <c r="BI30" i="6"/>
  <c r="BF30" i="6"/>
  <c r="BC30" i="6"/>
  <c r="BB30" i="6"/>
  <c r="BD30" i="6" s="1"/>
  <c r="BA30" i="6"/>
  <c r="AY30" i="6"/>
  <c r="AX30" i="6"/>
  <c r="AZ30" i="6" s="1"/>
  <c r="AW30" i="6"/>
  <c r="AV30" i="6"/>
  <c r="AK30" i="6"/>
  <c r="BR29" i="6"/>
  <c r="BO29" i="6"/>
  <c r="BN29" i="6"/>
  <c r="BP29" i="6" s="1"/>
  <c r="BM29" i="6"/>
  <c r="BK29" i="6"/>
  <c r="BJ29" i="6"/>
  <c r="BL29" i="6" s="1"/>
  <c r="BQ29" i="6" s="1"/>
  <c r="BI29" i="6"/>
  <c r="BF29" i="6"/>
  <c r="BC29" i="6"/>
  <c r="BB29" i="6"/>
  <c r="BD29" i="6" s="1"/>
  <c r="BA29" i="6"/>
  <c r="AY29" i="6"/>
  <c r="AX29" i="6"/>
  <c r="AZ29" i="6" s="1"/>
  <c r="AW29" i="6"/>
  <c r="AV29" i="6"/>
  <c r="AK29" i="6"/>
  <c r="BR28" i="6"/>
  <c r="BO28" i="6"/>
  <c r="BN28" i="6"/>
  <c r="BP28" i="6" s="1"/>
  <c r="BM28" i="6"/>
  <c r="BK28" i="6"/>
  <c r="BJ28" i="6"/>
  <c r="BL28" i="6" s="1"/>
  <c r="BQ28" i="6" s="1"/>
  <c r="BI28" i="6"/>
  <c r="BF28" i="6"/>
  <c r="BD28" i="6"/>
  <c r="BC28" i="6"/>
  <c r="BB28" i="6"/>
  <c r="BA28" i="6"/>
  <c r="AZ28" i="6"/>
  <c r="BE28" i="6" s="1"/>
  <c r="AY28" i="6"/>
  <c r="AX28" i="6"/>
  <c r="AW28" i="6"/>
  <c r="AV28" i="6"/>
  <c r="AK28" i="6"/>
  <c r="BR27" i="6"/>
  <c r="BP27" i="6"/>
  <c r="BO27" i="6"/>
  <c r="BN27" i="6"/>
  <c r="BM27" i="6"/>
  <c r="BL27" i="6"/>
  <c r="BQ27" i="6" s="1"/>
  <c r="BK27" i="6"/>
  <c r="BJ27" i="6"/>
  <c r="BI27" i="6"/>
  <c r="BF27" i="6"/>
  <c r="BD27" i="6"/>
  <c r="BC27" i="6"/>
  <c r="BB27" i="6"/>
  <c r="BA27" i="6"/>
  <c r="AZ27" i="6"/>
  <c r="BE27" i="6" s="1"/>
  <c r="AY27" i="6"/>
  <c r="AX27" i="6"/>
  <c r="AW27" i="6"/>
  <c r="AV27" i="6"/>
  <c r="AK27" i="6"/>
  <c r="BR26" i="6"/>
  <c r="BP26" i="6"/>
  <c r="BO26" i="6"/>
  <c r="BN26" i="6"/>
  <c r="BM26" i="6"/>
  <c r="BL26" i="6"/>
  <c r="BQ26" i="6" s="1"/>
  <c r="BK26" i="6"/>
  <c r="BJ26" i="6"/>
  <c r="BI26" i="6"/>
  <c r="BF26" i="6"/>
  <c r="BC26" i="6"/>
  <c r="BB26" i="6"/>
  <c r="BD26" i="6" s="1"/>
  <c r="BA26" i="6"/>
  <c r="AY26" i="6"/>
  <c r="AX26" i="6"/>
  <c r="AZ26" i="6" s="1"/>
  <c r="AW26" i="6"/>
  <c r="AV26" i="6"/>
  <c r="AK26" i="6"/>
  <c r="BR25" i="6"/>
  <c r="BO25" i="6"/>
  <c r="BN25" i="6"/>
  <c r="BP25" i="6" s="1"/>
  <c r="BM25" i="6"/>
  <c r="BK25" i="6"/>
  <c r="BJ25" i="6"/>
  <c r="BL25" i="6" s="1"/>
  <c r="BQ25" i="6" s="1"/>
  <c r="BI25" i="6"/>
  <c r="BF25" i="6"/>
  <c r="BC25" i="6"/>
  <c r="BB25" i="6"/>
  <c r="BD25" i="6" s="1"/>
  <c r="BA25" i="6"/>
  <c r="AY25" i="6"/>
  <c r="AX25" i="6"/>
  <c r="AZ25" i="6" s="1"/>
  <c r="AW25" i="6"/>
  <c r="AV25" i="6"/>
  <c r="AK25" i="6"/>
  <c r="BR24" i="6"/>
  <c r="BO24" i="6"/>
  <c r="BN24" i="6"/>
  <c r="BP24" i="6" s="1"/>
  <c r="BM24" i="6"/>
  <c r="BK24" i="6"/>
  <c r="BJ24" i="6"/>
  <c r="BL24" i="6" s="1"/>
  <c r="BQ24" i="6" s="1"/>
  <c r="BI24" i="6"/>
  <c r="BF24" i="6"/>
  <c r="BD24" i="6"/>
  <c r="BC24" i="6"/>
  <c r="BB24" i="6"/>
  <c r="BA24" i="6"/>
  <c r="AZ24" i="6"/>
  <c r="BE24" i="6" s="1"/>
  <c r="AY24" i="6"/>
  <c r="AX24" i="6"/>
  <c r="AW24" i="6"/>
  <c r="AV24" i="6"/>
  <c r="AK24" i="6"/>
  <c r="BR23" i="6"/>
  <c r="BP23" i="6"/>
  <c r="BO23" i="6"/>
  <c r="BN23" i="6"/>
  <c r="BM23" i="6"/>
  <c r="BL23" i="6"/>
  <c r="BQ23" i="6" s="1"/>
  <c r="BK23" i="6"/>
  <c r="BJ23" i="6"/>
  <c r="BI23" i="6"/>
  <c r="BF23" i="6"/>
  <c r="BD23" i="6"/>
  <c r="BC23" i="6"/>
  <c r="BB23" i="6"/>
  <c r="BA23" i="6"/>
  <c r="AZ23" i="6"/>
  <c r="BE23" i="6" s="1"/>
  <c r="AY23" i="6"/>
  <c r="AX23" i="6"/>
  <c r="AW23" i="6"/>
  <c r="AV23" i="6"/>
  <c r="AK23" i="6"/>
  <c r="BR22" i="6"/>
  <c r="BP22" i="6"/>
  <c r="BO22" i="6"/>
  <c r="BN22" i="6"/>
  <c r="BM22" i="6"/>
  <c r="BL22" i="6"/>
  <c r="BQ22" i="6" s="1"/>
  <c r="BK22" i="6"/>
  <c r="BJ22" i="6"/>
  <c r="BI22" i="6"/>
  <c r="BF22" i="6"/>
  <c r="BC22" i="6"/>
  <c r="BB22" i="6"/>
  <c r="BD22" i="6" s="1"/>
  <c r="BA22" i="6"/>
  <c r="AY22" i="6"/>
  <c r="AX22" i="6"/>
  <c r="AZ22" i="6" s="1"/>
  <c r="AW22" i="6"/>
  <c r="AV22" i="6"/>
  <c r="AK22" i="6"/>
  <c r="BR21" i="6"/>
  <c r="BO21" i="6"/>
  <c r="BN21" i="6"/>
  <c r="BP21" i="6" s="1"/>
  <c r="BM21" i="6"/>
  <c r="BK21" i="6"/>
  <c r="BJ21" i="6"/>
  <c r="BL21" i="6" s="1"/>
  <c r="BQ21" i="6" s="1"/>
  <c r="BI21" i="6"/>
  <c r="BF21" i="6"/>
  <c r="BC21" i="6"/>
  <c r="BB21" i="6"/>
  <c r="BD21" i="6" s="1"/>
  <c r="BA21" i="6"/>
  <c r="AY21" i="6"/>
  <c r="AX21" i="6"/>
  <c r="AZ21" i="6" s="1"/>
  <c r="AW21" i="6"/>
  <c r="AV21" i="6"/>
  <c r="AK21" i="6"/>
  <c r="BR20" i="6"/>
  <c r="BO20" i="6"/>
  <c r="BN20" i="6"/>
  <c r="BP20" i="6" s="1"/>
  <c r="BM20" i="6"/>
  <c r="BK20" i="6"/>
  <c r="BJ20" i="6"/>
  <c r="BL20" i="6" s="1"/>
  <c r="BQ20" i="6" s="1"/>
  <c r="BI20" i="6"/>
  <c r="BF20" i="6"/>
  <c r="BD20" i="6"/>
  <c r="BC20" i="6"/>
  <c r="BB20" i="6"/>
  <c r="BA20" i="6"/>
  <c r="AZ20" i="6"/>
  <c r="BE20" i="6" s="1"/>
  <c r="AY20" i="6"/>
  <c r="AX20" i="6"/>
  <c r="AW20" i="6"/>
  <c r="AV20" i="6"/>
  <c r="AK20" i="6"/>
  <c r="BR19" i="6"/>
  <c r="BP19" i="6"/>
  <c r="BO19" i="6"/>
  <c r="BN19" i="6"/>
  <c r="BM19" i="6"/>
  <c r="BL19" i="6"/>
  <c r="BQ19" i="6" s="1"/>
  <c r="BK19" i="6"/>
  <c r="BJ19" i="6"/>
  <c r="BI19" i="6"/>
  <c r="BF19" i="6"/>
  <c r="BD19" i="6"/>
  <c r="BC19" i="6"/>
  <c r="BB19" i="6"/>
  <c r="BA19" i="6"/>
  <c r="AZ19" i="6"/>
  <c r="BE19" i="6" s="1"/>
  <c r="AY19" i="6"/>
  <c r="AX19" i="6"/>
  <c r="AW19" i="6"/>
  <c r="AV19" i="6"/>
  <c r="AK19" i="6"/>
  <c r="BR18" i="6"/>
  <c r="BP18" i="6"/>
  <c r="BO18" i="6"/>
  <c r="BN18" i="6"/>
  <c r="BM18" i="6"/>
  <c r="BL18" i="6"/>
  <c r="BQ18" i="6" s="1"/>
  <c r="BK18" i="6"/>
  <c r="BJ18" i="6"/>
  <c r="BI18" i="6"/>
  <c r="BF18" i="6"/>
  <c r="BC18" i="6"/>
  <c r="BB18" i="6"/>
  <c r="BD18" i="6" s="1"/>
  <c r="BA18" i="6"/>
  <c r="AY18" i="6"/>
  <c r="AX18" i="6"/>
  <c r="AZ18" i="6" s="1"/>
  <c r="AW18" i="6"/>
  <c r="AV18" i="6"/>
  <c r="AK18" i="6"/>
  <c r="BR17" i="6"/>
  <c r="BO17" i="6"/>
  <c r="BN17" i="6"/>
  <c r="BP17" i="6" s="1"/>
  <c r="BM17" i="6"/>
  <c r="BK17" i="6"/>
  <c r="BJ17" i="6"/>
  <c r="BL17" i="6" s="1"/>
  <c r="BQ17" i="6" s="1"/>
  <c r="BI17" i="6"/>
  <c r="BF17" i="6"/>
  <c r="BC17" i="6"/>
  <c r="BB17" i="6"/>
  <c r="BD17" i="6" s="1"/>
  <c r="BA17" i="6"/>
  <c r="AY17" i="6"/>
  <c r="AX17" i="6"/>
  <c r="AZ17" i="6" s="1"/>
  <c r="AW17" i="6"/>
  <c r="AV17" i="6"/>
  <c r="AK17" i="6"/>
  <c r="BR16" i="6"/>
  <c r="BO16" i="6"/>
  <c r="BN16" i="6"/>
  <c r="BP16" i="6" s="1"/>
  <c r="BM16" i="6"/>
  <c r="BK16" i="6"/>
  <c r="BJ16" i="6"/>
  <c r="BL16" i="6" s="1"/>
  <c r="BQ16" i="6" s="1"/>
  <c r="BI16" i="6"/>
  <c r="BF16" i="6"/>
  <c r="BD16" i="6"/>
  <c r="BC16" i="6"/>
  <c r="BB16" i="6"/>
  <c r="BA16" i="6"/>
  <c r="AZ16" i="6"/>
  <c r="BE16" i="6" s="1"/>
  <c r="AY16" i="6"/>
  <c r="AX16" i="6"/>
  <c r="AW16" i="6"/>
  <c r="AV16" i="6"/>
  <c r="AK16" i="6"/>
  <c r="BR15" i="6"/>
  <c r="BP15" i="6"/>
  <c r="BO15" i="6"/>
  <c r="BN15" i="6"/>
  <c r="BM15" i="6"/>
  <c r="BL15" i="6"/>
  <c r="BQ15" i="6" s="1"/>
  <c r="BK15" i="6"/>
  <c r="BJ15" i="6"/>
  <c r="BI15" i="6"/>
  <c r="BF15" i="6"/>
  <c r="BD15" i="6"/>
  <c r="BC15" i="6"/>
  <c r="BB15" i="6"/>
  <c r="BA15" i="6"/>
  <c r="AZ15" i="6"/>
  <c r="BE15" i="6" s="1"/>
  <c r="AY15" i="6"/>
  <c r="AX15" i="6"/>
  <c r="AW15" i="6"/>
  <c r="AV15" i="6"/>
  <c r="AK15" i="6"/>
  <c r="BR14" i="6"/>
  <c r="BP14" i="6"/>
  <c r="BO14" i="6"/>
  <c r="BN14" i="6"/>
  <c r="BM14" i="6"/>
  <c r="BL14" i="6"/>
  <c r="BK14" i="6"/>
  <c r="BJ14" i="6"/>
  <c r="BI14" i="6"/>
  <c r="BF14" i="6"/>
  <c r="BC14" i="6"/>
  <c r="BB14" i="6"/>
  <c r="BD14" i="6" s="1"/>
  <c r="BA14" i="6"/>
  <c r="AY14" i="6"/>
  <c r="AX14" i="6"/>
  <c r="AZ14" i="6" s="1"/>
  <c r="AW14" i="6"/>
  <c r="AV14" i="6"/>
  <c r="AK14" i="6"/>
  <c r="BR13" i="6"/>
  <c r="BO13" i="6"/>
  <c r="BN13" i="6"/>
  <c r="BP13" i="6" s="1"/>
  <c r="BM13" i="6"/>
  <c r="BK13" i="6"/>
  <c r="BJ13" i="6"/>
  <c r="BL13" i="6" s="1"/>
  <c r="BQ13" i="6" s="1"/>
  <c r="BI13" i="6"/>
  <c r="BH13" i="6"/>
  <c r="BF13" i="6"/>
  <c r="BC13" i="6"/>
  <c r="BB13" i="6"/>
  <c r="BA13" i="6"/>
  <c r="AY13" i="6"/>
  <c r="AX13" i="6"/>
  <c r="AW13" i="6"/>
  <c r="AV13" i="6"/>
  <c r="AK13" i="6"/>
  <c r="AI8" i="6"/>
  <c r="AW2" i="6"/>
  <c r="BR43" i="2"/>
  <c r="BP43" i="2"/>
  <c r="BO43" i="2"/>
  <c r="BN43" i="2"/>
  <c r="BM43" i="2"/>
  <c r="BL43" i="2"/>
  <c r="BK43" i="2"/>
  <c r="BJ43" i="2"/>
  <c r="BI43" i="2"/>
  <c r="BF43" i="2"/>
  <c r="BC43" i="2"/>
  <c r="BB43" i="2"/>
  <c r="BD43" i="2" s="1"/>
  <c r="BA43" i="2"/>
  <c r="AY43" i="2"/>
  <c r="AX43" i="2"/>
  <c r="AZ43" i="2" s="1"/>
  <c r="BE43" i="2" s="1"/>
  <c r="AW43" i="2"/>
  <c r="AV43" i="2"/>
  <c r="AK43" i="2"/>
  <c r="BR42" i="2"/>
  <c r="BO42" i="2"/>
  <c r="BN42" i="2"/>
  <c r="BP42" i="2" s="1"/>
  <c r="BM42" i="2"/>
  <c r="BK42" i="2"/>
  <c r="BJ42" i="2"/>
  <c r="BL42" i="2" s="1"/>
  <c r="BQ42" i="2" s="1"/>
  <c r="BI42" i="2"/>
  <c r="BF42" i="2"/>
  <c r="BC42" i="2"/>
  <c r="BB42" i="2"/>
  <c r="BD42" i="2" s="1"/>
  <c r="BA42" i="2"/>
  <c r="AY42" i="2"/>
  <c r="AX42" i="2"/>
  <c r="AZ42" i="2" s="1"/>
  <c r="BE42" i="2" s="1"/>
  <c r="AW42" i="2"/>
  <c r="AV42" i="2"/>
  <c r="AK42" i="2"/>
  <c r="BR41" i="2"/>
  <c r="BO41" i="2"/>
  <c r="BN41" i="2"/>
  <c r="BP41" i="2" s="1"/>
  <c r="BM41" i="2"/>
  <c r="BK41" i="2"/>
  <c r="BJ41" i="2"/>
  <c r="BL41" i="2" s="1"/>
  <c r="BQ41" i="2" s="1"/>
  <c r="BI41" i="2"/>
  <c r="BF41" i="2"/>
  <c r="BD41" i="2"/>
  <c r="BC41" i="2"/>
  <c r="BB41" i="2"/>
  <c r="BA41" i="2"/>
  <c r="AZ41" i="2"/>
  <c r="BE41" i="2" s="1"/>
  <c r="AY41" i="2"/>
  <c r="AX41" i="2"/>
  <c r="AW41" i="2"/>
  <c r="AV41" i="2"/>
  <c r="AK41" i="2"/>
  <c r="BR40" i="2"/>
  <c r="BP40" i="2"/>
  <c r="BO40" i="2"/>
  <c r="BN40" i="2"/>
  <c r="BM40" i="2"/>
  <c r="BL40" i="2"/>
  <c r="BQ40" i="2" s="1"/>
  <c r="BK40" i="2"/>
  <c r="BJ40" i="2"/>
  <c r="BI40" i="2"/>
  <c r="BF40" i="2"/>
  <c r="BD40" i="2"/>
  <c r="BC40" i="2"/>
  <c r="BB40" i="2"/>
  <c r="BA40" i="2"/>
  <c r="AZ40" i="2"/>
  <c r="BE40" i="2" s="1"/>
  <c r="AY40" i="2"/>
  <c r="AX40" i="2"/>
  <c r="AW40" i="2"/>
  <c r="AV40" i="2"/>
  <c r="AK40" i="2"/>
  <c r="BR39" i="2"/>
  <c r="BP39" i="2"/>
  <c r="BO39" i="2"/>
  <c r="BN39" i="2"/>
  <c r="BM39" i="2"/>
  <c r="BL39" i="2"/>
  <c r="BQ39" i="2" s="1"/>
  <c r="BK39" i="2"/>
  <c r="BJ39" i="2"/>
  <c r="BI39" i="2"/>
  <c r="BF39" i="2"/>
  <c r="BC39" i="2"/>
  <c r="BB39" i="2"/>
  <c r="BD39" i="2" s="1"/>
  <c r="BA39" i="2"/>
  <c r="AY39" i="2"/>
  <c r="AX39" i="2"/>
  <c r="AZ39" i="2" s="1"/>
  <c r="BE39" i="2" s="1"/>
  <c r="AW39" i="2"/>
  <c r="AV39" i="2"/>
  <c r="AK39" i="2"/>
  <c r="BR38" i="2"/>
  <c r="BO38" i="2"/>
  <c r="BN38" i="2"/>
  <c r="BP38" i="2" s="1"/>
  <c r="BM38" i="2"/>
  <c r="BK38" i="2"/>
  <c r="BJ38" i="2"/>
  <c r="BL38" i="2" s="1"/>
  <c r="BQ38" i="2" s="1"/>
  <c r="BI38" i="2"/>
  <c r="BF38" i="2"/>
  <c r="BC38" i="2"/>
  <c r="BB38" i="2"/>
  <c r="BD38" i="2" s="1"/>
  <c r="BA38" i="2"/>
  <c r="AY38" i="2"/>
  <c r="AX38" i="2"/>
  <c r="AZ38" i="2" s="1"/>
  <c r="BE38" i="2" s="1"/>
  <c r="AW38" i="2"/>
  <c r="AV38" i="2"/>
  <c r="AK38" i="2"/>
  <c r="BR37" i="2"/>
  <c r="BO37" i="2"/>
  <c r="BN37" i="2"/>
  <c r="BP37" i="2" s="1"/>
  <c r="BM37" i="2"/>
  <c r="BK37" i="2"/>
  <c r="BJ37" i="2"/>
  <c r="BL37" i="2" s="1"/>
  <c r="BQ37" i="2" s="1"/>
  <c r="BI37" i="2"/>
  <c r="BF37" i="2"/>
  <c r="BD37" i="2"/>
  <c r="BC37" i="2"/>
  <c r="BB37" i="2"/>
  <c r="BA37" i="2"/>
  <c r="AZ37" i="2"/>
  <c r="BE37" i="2" s="1"/>
  <c r="AY37" i="2"/>
  <c r="AX37" i="2"/>
  <c r="AW37" i="2"/>
  <c r="AV37" i="2"/>
  <c r="AK37" i="2"/>
  <c r="BR36" i="2"/>
  <c r="BP36" i="2"/>
  <c r="BO36" i="2"/>
  <c r="BN36" i="2"/>
  <c r="BM36" i="2"/>
  <c r="BL36" i="2"/>
  <c r="BQ36" i="2" s="1"/>
  <c r="BK36" i="2"/>
  <c r="BJ36" i="2"/>
  <c r="BI36" i="2"/>
  <c r="BF36" i="2"/>
  <c r="BD36" i="2"/>
  <c r="BC36" i="2"/>
  <c r="BB36" i="2"/>
  <c r="BA36" i="2"/>
  <c r="AZ36" i="2"/>
  <c r="BE36" i="2" s="1"/>
  <c r="AY36" i="2"/>
  <c r="AX36" i="2"/>
  <c r="AW36" i="2"/>
  <c r="AV36" i="2"/>
  <c r="AK36" i="2"/>
  <c r="BR35" i="2"/>
  <c r="BP35" i="2"/>
  <c r="BO35" i="2"/>
  <c r="BN35" i="2"/>
  <c r="BM35" i="2"/>
  <c r="BL35" i="2"/>
  <c r="BQ35" i="2" s="1"/>
  <c r="BK35" i="2"/>
  <c r="BJ35" i="2"/>
  <c r="BI35" i="2"/>
  <c r="BF35" i="2"/>
  <c r="BC35" i="2"/>
  <c r="BB35" i="2"/>
  <c r="BD35" i="2" s="1"/>
  <c r="BA35" i="2"/>
  <c r="AY35" i="2"/>
  <c r="AX35" i="2"/>
  <c r="AZ35" i="2" s="1"/>
  <c r="BE35" i="2" s="1"/>
  <c r="AW35" i="2"/>
  <c r="AV35" i="2"/>
  <c r="AK35" i="2"/>
  <c r="BR34" i="2"/>
  <c r="BO34" i="2"/>
  <c r="BN34" i="2"/>
  <c r="BP34" i="2" s="1"/>
  <c r="BM34" i="2"/>
  <c r="BK34" i="2"/>
  <c r="BJ34" i="2"/>
  <c r="BL34" i="2" s="1"/>
  <c r="BQ34" i="2" s="1"/>
  <c r="BI34" i="2"/>
  <c r="BF34" i="2"/>
  <c r="BC34" i="2"/>
  <c r="BB34" i="2"/>
  <c r="BD34" i="2" s="1"/>
  <c r="BA34" i="2"/>
  <c r="AY34" i="2"/>
  <c r="AX34" i="2"/>
  <c r="AZ34" i="2" s="1"/>
  <c r="BE34" i="2" s="1"/>
  <c r="AW34" i="2"/>
  <c r="AV34" i="2"/>
  <c r="AK34" i="2"/>
  <c r="BR33" i="2"/>
  <c r="BO33" i="2"/>
  <c r="BN33" i="2"/>
  <c r="BP33" i="2" s="1"/>
  <c r="BM33" i="2"/>
  <c r="BK33" i="2"/>
  <c r="BJ33" i="2"/>
  <c r="BL33" i="2" s="1"/>
  <c r="BQ33" i="2" s="1"/>
  <c r="BI33" i="2"/>
  <c r="BF33" i="2"/>
  <c r="BD33" i="2"/>
  <c r="BC33" i="2"/>
  <c r="BB33" i="2"/>
  <c r="BA33" i="2"/>
  <c r="AZ33" i="2"/>
  <c r="BE33" i="2" s="1"/>
  <c r="AY33" i="2"/>
  <c r="AX33" i="2"/>
  <c r="AW33" i="2"/>
  <c r="AV33" i="2"/>
  <c r="AK33" i="2"/>
  <c r="BR32" i="2"/>
  <c r="BP32" i="2"/>
  <c r="BO32" i="2"/>
  <c r="BN32" i="2"/>
  <c r="BM32" i="2"/>
  <c r="BL32" i="2"/>
  <c r="BQ32" i="2" s="1"/>
  <c r="BK32" i="2"/>
  <c r="BJ32" i="2"/>
  <c r="BI32" i="2"/>
  <c r="BF32" i="2"/>
  <c r="BD32" i="2"/>
  <c r="BC32" i="2"/>
  <c r="BB32" i="2"/>
  <c r="BA32" i="2"/>
  <c r="AZ32" i="2"/>
  <c r="BE32" i="2" s="1"/>
  <c r="AY32" i="2"/>
  <c r="AX32" i="2"/>
  <c r="AW32" i="2"/>
  <c r="AV32" i="2"/>
  <c r="AK32" i="2"/>
  <c r="BR31" i="2"/>
  <c r="BP31" i="2"/>
  <c r="BO31" i="2"/>
  <c r="BN31" i="2"/>
  <c r="BM31" i="2"/>
  <c r="BL31" i="2"/>
  <c r="BQ31" i="2" s="1"/>
  <c r="BK31" i="2"/>
  <c r="BJ31" i="2"/>
  <c r="BI31" i="2"/>
  <c r="BF31" i="2"/>
  <c r="BC31" i="2"/>
  <c r="BB31" i="2"/>
  <c r="BD31" i="2" s="1"/>
  <c r="BA31" i="2"/>
  <c r="AY31" i="2"/>
  <c r="AX31" i="2"/>
  <c r="AZ31" i="2" s="1"/>
  <c r="BE31" i="2" s="1"/>
  <c r="AW31" i="2"/>
  <c r="AV31" i="2"/>
  <c r="AK31" i="2"/>
  <c r="BR30" i="2"/>
  <c r="BO30" i="2"/>
  <c r="BN30" i="2"/>
  <c r="BP30" i="2" s="1"/>
  <c r="BM30" i="2"/>
  <c r="BK30" i="2"/>
  <c r="BJ30" i="2"/>
  <c r="BL30" i="2" s="1"/>
  <c r="BQ30" i="2" s="1"/>
  <c r="BI30" i="2"/>
  <c r="BF30" i="2"/>
  <c r="BC30" i="2"/>
  <c r="BB30" i="2"/>
  <c r="BD30" i="2" s="1"/>
  <c r="BA30" i="2"/>
  <c r="AY30" i="2"/>
  <c r="AX30" i="2"/>
  <c r="AZ30" i="2" s="1"/>
  <c r="BE30" i="2" s="1"/>
  <c r="AW30" i="2"/>
  <c r="AV30" i="2"/>
  <c r="AK30" i="2"/>
  <c r="BR29" i="2"/>
  <c r="BO29" i="2"/>
  <c r="BN29" i="2"/>
  <c r="BP29" i="2" s="1"/>
  <c r="BM29" i="2"/>
  <c r="BK29" i="2"/>
  <c r="BJ29" i="2"/>
  <c r="BL29" i="2" s="1"/>
  <c r="BQ29" i="2" s="1"/>
  <c r="BI29" i="2"/>
  <c r="BF29" i="2"/>
  <c r="BD29" i="2"/>
  <c r="BC29" i="2"/>
  <c r="BB29" i="2"/>
  <c r="BA29" i="2"/>
  <c r="AZ29" i="2"/>
  <c r="BE29" i="2" s="1"/>
  <c r="AY29" i="2"/>
  <c r="AX29" i="2"/>
  <c r="AW29" i="2"/>
  <c r="AV29" i="2"/>
  <c r="AK29" i="2"/>
  <c r="BR28" i="2"/>
  <c r="BP28" i="2"/>
  <c r="BO28" i="2"/>
  <c r="BN28" i="2"/>
  <c r="BM28" i="2"/>
  <c r="BL28" i="2"/>
  <c r="BQ28" i="2" s="1"/>
  <c r="BK28" i="2"/>
  <c r="BJ28" i="2"/>
  <c r="BI28" i="2"/>
  <c r="BF28" i="2"/>
  <c r="BD28" i="2"/>
  <c r="BC28" i="2"/>
  <c r="BB28" i="2"/>
  <c r="BA28" i="2"/>
  <c r="AZ28" i="2"/>
  <c r="BE28" i="2" s="1"/>
  <c r="AY28" i="2"/>
  <c r="AX28" i="2"/>
  <c r="AW28" i="2"/>
  <c r="AV28" i="2"/>
  <c r="AK28" i="2"/>
  <c r="BR27" i="2"/>
  <c r="BP27" i="2"/>
  <c r="BO27" i="2"/>
  <c r="BN27" i="2"/>
  <c r="BM27" i="2"/>
  <c r="BL27" i="2"/>
  <c r="BQ27" i="2" s="1"/>
  <c r="BK27" i="2"/>
  <c r="BJ27" i="2"/>
  <c r="BI27" i="2"/>
  <c r="BF27" i="2"/>
  <c r="BC27" i="2"/>
  <c r="BB27" i="2"/>
  <c r="BD27" i="2" s="1"/>
  <c r="BA27" i="2"/>
  <c r="AY27" i="2"/>
  <c r="AX27" i="2"/>
  <c r="AZ27" i="2" s="1"/>
  <c r="BE27" i="2" s="1"/>
  <c r="AW27" i="2"/>
  <c r="AV27" i="2"/>
  <c r="AK27" i="2"/>
  <c r="BR26" i="2"/>
  <c r="BO26" i="2"/>
  <c r="BN26" i="2"/>
  <c r="BP26" i="2" s="1"/>
  <c r="BM26" i="2"/>
  <c r="BK26" i="2"/>
  <c r="BJ26" i="2"/>
  <c r="BL26" i="2" s="1"/>
  <c r="BQ26" i="2" s="1"/>
  <c r="BI26" i="2"/>
  <c r="BF26" i="2"/>
  <c r="BC26" i="2"/>
  <c r="BB26" i="2"/>
  <c r="BD26" i="2" s="1"/>
  <c r="BA26" i="2"/>
  <c r="AY26" i="2"/>
  <c r="AX26" i="2"/>
  <c r="AZ26" i="2" s="1"/>
  <c r="BE26" i="2" s="1"/>
  <c r="AW26" i="2"/>
  <c r="AV26" i="2"/>
  <c r="AK26" i="2"/>
  <c r="BR25" i="2"/>
  <c r="BO25" i="2"/>
  <c r="BN25" i="2"/>
  <c r="BP25" i="2" s="1"/>
  <c r="BM25" i="2"/>
  <c r="BK25" i="2"/>
  <c r="BJ25" i="2"/>
  <c r="BL25" i="2" s="1"/>
  <c r="BQ25" i="2" s="1"/>
  <c r="BI25" i="2"/>
  <c r="BF25" i="2"/>
  <c r="BD25" i="2"/>
  <c r="BC25" i="2"/>
  <c r="BB25" i="2"/>
  <c r="BA25" i="2"/>
  <c r="AZ25" i="2"/>
  <c r="BE25" i="2" s="1"/>
  <c r="AY25" i="2"/>
  <c r="AX25" i="2"/>
  <c r="AW25" i="2"/>
  <c r="AV25" i="2"/>
  <c r="AK25" i="2"/>
  <c r="BR24" i="2"/>
  <c r="BP24" i="2"/>
  <c r="BO24" i="2"/>
  <c r="BN24" i="2"/>
  <c r="BM24" i="2"/>
  <c r="BL24" i="2"/>
  <c r="BQ24" i="2" s="1"/>
  <c r="BK24" i="2"/>
  <c r="BJ24" i="2"/>
  <c r="BI24" i="2"/>
  <c r="BF24" i="2"/>
  <c r="BD24" i="2"/>
  <c r="BC24" i="2"/>
  <c r="BB24" i="2"/>
  <c r="BA24" i="2"/>
  <c r="AZ24" i="2"/>
  <c r="BE24" i="2" s="1"/>
  <c r="AY24" i="2"/>
  <c r="AX24" i="2"/>
  <c r="AW24" i="2"/>
  <c r="AV24" i="2"/>
  <c r="AK24" i="2"/>
  <c r="BR23" i="2"/>
  <c r="BP23" i="2"/>
  <c r="BO23" i="2"/>
  <c r="BN23" i="2"/>
  <c r="BM23" i="2"/>
  <c r="BL23" i="2"/>
  <c r="BQ23" i="2" s="1"/>
  <c r="BK23" i="2"/>
  <c r="BJ23" i="2"/>
  <c r="BI23" i="2"/>
  <c r="BF23" i="2"/>
  <c r="BC23" i="2"/>
  <c r="BB23" i="2"/>
  <c r="BD23" i="2" s="1"/>
  <c r="BA23" i="2"/>
  <c r="AY23" i="2"/>
  <c r="AX23" i="2"/>
  <c r="AZ23" i="2" s="1"/>
  <c r="BE23" i="2" s="1"/>
  <c r="AW23" i="2"/>
  <c r="AV23" i="2"/>
  <c r="AK23" i="2"/>
  <c r="BR22" i="2"/>
  <c r="BO22" i="2"/>
  <c r="BN22" i="2"/>
  <c r="BP22" i="2" s="1"/>
  <c r="BM22" i="2"/>
  <c r="BK22" i="2"/>
  <c r="BJ22" i="2"/>
  <c r="BL22" i="2" s="1"/>
  <c r="BQ22" i="2" s="1"/>
  <c r="BI22" i="2"/>
  <c r="BF22" i="2"/>
  <c r="BC22" i="2"/>
  <c r="BB22" i="2"/>
  <c r="BD22" i="2" s="1"/>
  <c r="BA22" i="2"/>
  <c r="AY22" i="2"/>
  <c r="AX22" i="2"/>
  <c r="AZ22" i="2" s="1"/>
  <c r="BE22" i="2" s="1"/>
  <c r="AW22" i="2"/>
  <c r="AV22" i="2"/>
  <c r="AK22" i="2"/>
  <c r="BR21" i="2"/>
  <c r="BO21" i="2"/>
  <c r="BN21" i="2"/>
  <c r="BP21" i="2" s="1"/>
  <c r="BM21" i="2"/>
  <c r="BK21" i="2"/>
  <c r="BJ21" i="2"/>
  <c r="BL21" i="2" s="1"/>
  <c r="BQ21" i="2" s="1"/>
  <c r="BI21" i="2"/>
  <c r="BF21" i="2"/>
  <c r="BD21" i="2"/>
  <c r="BC21" i="2"/>
  <c r="BB21" i="2"/>
  <c r="BA21" i="2"/>
  <c r="AZ21" i="2"/>
  <c r="BE21" i="2" s="1"/>
  <c r="AY21" i="2"/>
  <c r="AX21" i="2"/>
  <c r="AW21" i="2"/>
  <c r="AV21" i="2"/>
  <c r="AK21" i="2"/>
  <c r="BR20" i="2"/>
  <c r="BP20" i="2"/>
  <c r="BO20" i="2"/>
  <c r="BN20" i="2"/>
  <c r="BM20" i="2"/>
  <c r="BL20" i="2"/>
  <c r="BQ20" i="2" s="1"/>
  <c r="BK20" i="2"/>
  <c r="BJ20" i="2"/>
  <c r="BI20" i="2"/>
  <c r="BF20" i="2"/>
  <c r="BD20" i="2"/>
  <c r="BC20" i="2"/>
  <c r="BB20" i="2"/>
  <c r="BA20" i="2"/>
  <c r="AZ20" i="2"/>
  <c r="BE20" i="2" s="1"/>
  <c r="AY20" i="2"/>
  <c r="AX20" i="2"/>
  <c r="AW20" i="2"/>
  <c r="AV20" i="2"/>
  <c r="AK20" i="2"/>
  <c r="BR19" i="2"/>
  <c r="BP19" i="2"/>
  <c r="BO19" i="2"/>
  <c r="BN19" i="2"/>
  <c r="BM19" i="2"/>
  <c r="BL19" i="2"/>
  <c r="BQ19" i="2" s="1"/>
  <c r="BK19" i="2"/>
  <c r="BJ19" i="2"/>
  <c r="BI19" i="2"/>
  <c r="BF19" i="2"/>
  <c r="BC19" i="2"/>
  <c r="BB19" i="2"/>
  <c r="BD19" i="2" s="1"/>
  <c r="BA19" i="2"/>
  <c r="AY19" i="2"/>
  <c r="AX19" i="2"/>
  <c r="AZ19" i="2" s="1"/>
  <c r="BE19" i="2" s="1"/>
  <c r="AW19" i="2"/>
  <c r="AV19" i="2"/>
  <c r="AK19" i="2"/>
  <c r="BR18" i="2"/>
  <c r="BO18" i="2"/>
  <c r="BN18" i="2"/>
  <c r="BP18" i="2" s="1"/>
  <c r="BM18" i="2"/>
  <c r="BK18" i="2"/>
  <c r="BJ18" i="2"/>
  <c r="BL18" i="2" s="1"/>
  <c r="BQ18" i="2" s="1"/>
  <c r="BI18" i="2"/>
  <c r="BF18" i="2"/>
  <c r="BC18" i="2"/>
  <c r="BB18" i="2"/>
  <c r="BD18" i="2" s="1"/>
  <c r="BA18" i="2"/>
  <c r="AY18" i="2"/>
  <c r="AX18" i="2"/>
  <c r="AZ18" i="2" s="1"/>
  <c r="BE18" i="2" s="1"/>
  <c r="AW18" i="2"/>
  <c r="AV18" i="2"/>
  <c r="AK18" i="2"/>
  <c r="BR17" i="2"/>
  <c r="BO17" i="2"/>
  <c r="BN17" i="2"/>
  <c r="BP17" i="2" s="1"/>
  <c r="BM17" i="2"/>
  <c r="BK17" i="2"/>
  <c r="BJ17" i="2"/>
  <c r="BL17" i="2" s="1"/>
  <c r="BQ17" i="2" s="1"/>
  <c r="BI17" i="2"/>
  <c r="BF17" i="2"/>
  <c r="BD17" i="2"/>
  <c r="BC17" i="2"/>
  <c r="BB17" i="2"/>
  <c r="BA17" i="2"/>
  <c r="AZ17" i="2"/>
  <c r="BE17" i="2" s="1"/>
  <c r="AY17" i="2"/>
  <c r="AX17" i="2"/>
  <c r="AW17" i="2"/>
  <c r="AV17" i="2"/>
  <c r="AK17" i="2"/>
  <c r="BR16" i="2"/>
  <c r="BP16" i="2"/>
  <c r="BO16" i="2"/>
  <c r="BN16" i="2"/>
  <c r="BM16" i="2"/>
  <c r="BL16" i="2"/>
  <c r="BQ16" i="2" s="1"/>
  <c r="BK16" i="2"/>
  <c r="BJ16" i="2"/>
  <c r="BI16" i="2"/>
  <c r="BF16" i="2"/>
  <c r="BD16" i="2"/>
  <c r="BC16" i="2"/>
  <c r="BB16" i="2"/>
  <c r="BA16" i="2"/>
  <c r="AZ16" i="2"/>
  <c r="AY16" i="2"/>
  <c r="AX16" i="2"/>
  <c r="AW16" i="2"/>
  <c r="AV16" i="2"/>
  <c r="AK16" i="2"/>
  <c r="BR15" i="2"/>
  <c r="BP15" i="2"/>
  <c r="BO15" i="2"/>
  <c r="BN15" i="2"/>
  <c r="BM15" i="2"/>
  <c r="BL15" i="2"/>
  <c r="BQ15" i="2" s="1"/>
  <c r="BK15" i="2"/>
  <c r="BJ15" i="2"/>
  <c r="BI15" i="2"/>
  <c r="BF15" i="2"/>
  <c r="BC15" i="2"/>
  <c r="BB15" i="2"/>
  <c r="BD15" i="2" s="1"/>
  <c r="BA15" i="2"/>
  <c r="AY15" i="2"/>
  <c r="AX15" i="2"/>
  <c r="AZ15" i="2" s="1"/>
  <c r="BE15" i="2" s="1"/>
  <c r="AW15" i="2"/>
  <c r="AV15" i="2"/>
  <c r="AK15" i="2"/>
  <c r="BR14" i="2"/>
  <c r="BO14" i="2"/>
  <c r="BN14" i="2"/>
  <c r="BP14" i="2" s="1"/>
  <c r="BM14" i="2"/>
  <c r="BK14" i="2"/>
  <c r="BJ14" i="2"/>
  <c r="BL14" i="2" s="1"/>
  <c r="BQ14" i="2" s="1"/>
  <c r="BI14" i="2"/>
  <c r="BF14" i="2"/>
  <c r="BC14" i="2"/>
  <c r="BB14" i="2"/>
  <c r="BD14" i="2" s="1"/>
  <c r="BA14" i="2"/>
  <c r="AY14" i="2"/>
  <c r="AX14" i="2"/>
  <c r="AZ14" i="2" s="1"/>
  <c r="BE14" i="2" s="1"/>
  <c r="AW14" i="2"/>
  <c r="AV14" i="2"/>
  <c r="AK14" i="2"/>
  <c r="BR13" i="2"/>
  <c r="BO13" i="2"/>
  <c r="BN13" i="2"/>
  <c r="BP13" i="2" s="1"/>
  <c r="BM13" i="2"/>
  <c r="BK13" i="2"/>
  <c r="BJ13" i="2"/>
  <c r="BL13" i="2" s="1"/>
  <c r="BQ13" i="2" s="1"/>
  <c r="BI13" i="2"/>
  <c r="BH13" i="2"/>
  <c r="BF13" i="2"/>
  <c r="BC13" i="2"/>
  <c r="BB13" i="2"/>
  <c r="BA13" i="2"/>
  <c r="BD13" i="2" s="1"/>
  <c r="AY13" i="2"/>
  <c r="AX13" i="2"/>
  <c r="AW13" i="2"/>
  <c r="AV13" i="2"/>
  <c r="AK13" i="2"/>
  <c r="AI8" i="2"/>
  <c r="AW2" i="2"/>
  <c r="AD13" i="1"/>
  <c r="U43" i="3"/>
  <c r="U42" i="3"/>
  <c r="U41" i="3"/>
  <c r="U40" i="3"/>
  <c r="U39" i="3"/>
  <c r="U38" i="3"/>
  <c r="U37" i="3"/>
  <c r="U36" i="3"/>
  <c r="U35" i="3"/>
  <c r="U34" i="3"/>
  <c r="U33" i="3"/>
  <c r="U32" i="3"/>
  <c r="U31" i="3"/>
  <c r="U30" i="3"/>
  <c r="U29" i="3"/>
  <c r="U28" i="3"/>
  <c r="U27" i="3"/>
  <c r="U26" i="3"/>
  <c r="U25" i="3"/>
  <c r="U24" i="3"/>
  <c r="U23" i="3"/>
  <c r="U22" i="3"/>
  <c r="U21" i="3"/>
  <c r="U20" i="3"/>
  <c r="U19" i="3"/>
  <c r="U18" i="3"/>
  <c r="U17" i="3"/>
  <c r="U16" i="3"/>
  <c r="U15" i="3"/>
  <c r="U14" i="3"/>
  <c r="U13" i="3"/>
  <c r="U43" i="4"/>
  <c r="U42" i="4"/>
  <c r="U41" i="4"/>
  <c r="U40" i="4"/>
  <c r="U39" i="4"/>
  <c r="U38" i="4"/>
  <c r="U37" i="4"/>
  <c r="U36" i="4"/>
  <c r="U35" i="4"/>
  <c r="U34" i="4"/>
  <c r="U33" i="4"/>
  <c r="U32" i="4"/>
  <c r="U31" i="4"/>
  <c r="U30" i="4"/>
  <c r="U29" i="4"/>
  <c r="U28" i="4"/>
  <c r="U27" i="4"/>
  <c r="U26" i="4"/>
  <c r="U25" i="4"/>
  <c r="U24" i="4"/>
  <c r="U23" i="4"/>
  <c r="U22" i="4"/>
  <c r="U21" i="4"/>
  <c r="U20" i="4"/>
  <c r="U19" i="4"/>
  <c r="U18" i="4"/>
  <c r="U17" i="4"/>
  <c r="U16" i="4"/>
  <c r="U15" i="4"/>
  <c r="U14" i="4"/>
  <c r="U13" i="4"/>
  <c r="U43" i="13"/>
  <c r="U42" i="13"/>
  <c r="U41" i="13"/>
  <c r="U40" i="13"/>
  <c r="U39" i="13"/>
  <c r="U38" i="13"/>
  <c r="U37" i="13"/>
  <c r="U36" i="13"/>
  <c r="U35" i="13"/>
  <c r="U34" i="13"/>
  <c r="U33" i="13"/>
  <c r="U32" i="13"/>
  <c r="U31" i="13"/>
  <c r="U30" i="13"/>
  <c r="U29" i="13"/>
  <c r="U28" i="13"/>
  <c r="U27" i="13"/>
  <c r="U26" i="13"/>
  <c r="U25" i="13"/>
  <c r="U24" i="13"/>
  <c r="U23" i="13"/>
  <c r="U22" i="13"/>
  <c r="U21" i="13"/>
  <c r="U20" i="13"/>
  <c r="U19" i="13"/>
  <c r="U18" i="13"/>
  <c r="U17" i="13"/>
  <c r="U16" i="13"/>
  <c r="U15" i="13"/>
  <c r="U14" i="13"/>
  <c r="U13" i="13"/>
  <c r="U43" i="12"/>
  <c r="U42" i="12"/>
  <c r="U41" i="12"/>
  <c r="U40" i="12"/>
  <c r="U39" i="12"/>
  <c r="U38" i="12"/>
  <c r="U37" i="12"/>
  <c r="U36" i="12"/>
  <c r="U35" i="12"/>
  <c r="U34" i="12"/>
  <c r="U33" i="12"/>
  <c r="U32" i="12"/>
  <c r="U31" i="12"/>
  <c r="U30" i="12"/>
  <c r="U29" i="12"/>
  <c r="U28" i="12"/>
  <c r="U27" i="12"/>
  <c r="U26" i="12"/>
  <c r="U25" i="12"/>
  <c r="U24" i="12"/>
  <c r="U23" i="12"/>
  <c r="U22" i="12"/>
  <c r="U21" i="12"/>
  <c r="U20" i="12"/>
  <c r="U19" i="12"/>
  <c r="U18" i="12"/>
  <c r="U17" i="12"/>
  <c r="U16" i="12"/>
  <c r="U15" i="12"/>
  <c r="U14" i="12"/>
  <c r="U13" i="12"/>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43" i="10"/>
  <c r="U42" i="10"/>
  <c r="U41" i="10"/>
  <c r="U40" i="10"/>
  <c r="U39" i="10"/>
  <c r="U38" i="10"/>
  <c r="U37" i="10"/>
  <c r="U36" i="10"/>
  <c r="U35" i="10"/>
  <c r="U34" i="10"/>
  <c r="U33" i="10"/>
  <c r="U32" i="10"/>
  <c r="U31" i="10"/>
  <c r="U30" i="10"/>
  <c r="U29" i="10"/>
  <c r="U28" i="10"/>
  <c r="U27" i="10"/>
  <c r="U26" i="10"/>
  <c r="U25" i="10"/>
  <c r="U24" i="10"/>
  <c r="U23" i="10"/>
  <c r="U22" i="10"/>
  <c r="U21" i="10"/>
  <c r="U20" i="10"/>
  <c r="U19" i="10"/>
  <c r="U18" i="10"/>
  <c r="U17" i="10"/>
  <c r="U16" i="10"/>
  <c r="U15" i="10"/>
  <c r="U14" i="10"/>
  <c r="U13" i="10"/>
  <c r="U43" i="9"/>
  <c r="U42" i="9"/>
  <c r="U41" i="9"/>
  <c r="U40" i="9"/>
  <c r="U39" i="9"/>
  <c r="U38" i="9"/>
  <c r="U37" i="9"/>
  <c r="U36" i="9"/>
  <c r="U35" i="9"/>
  <c r="U34" i="9"/>
  <c r="U33" i="9"/>
  <c r="U32" i="9"/>
  <c r="U31" i="9"/>
  <c r="U30" i="9"/>
  <c r="U29" i="9"/>
  <c r="U28" i="9"/>
  <c r="U27" i="9"/>
  <c r="U26" i="9"/>
  <c r="U25" i="9"/>
  <c r="U24" i="9"/>
  <c r="U23" i="9"/>
  <c r="U22" i="9"/>
  <c r="U21" i="9"/>
  <c r="U20" i="9"/>
  <c r="U19" i="9"/>
  <c r="U18" i="9"/>
  <c r="U17" i="9"/>
  <c r="U16" i="9"/>
  <c r="U15" i="9"/>
  <c r="U14" i="9"/>
  <c r="U13" i="9"/>
  <c r="U43" i="8"/>
  <c r="U42" i="8"/>
  <c r="U41" i="8"/>
  <c r="U40" i="8"/>
  <c r="U39" i="8"/>
  <c r="U38" i="8"/>
  <c r="U37" i="8"/>
  <c r="U36" i="8"/>
  <c r="U35" i="8"/>
  <c r="U34" i="8"/>
  <c r="U33" i="8"/>
  <c r="U32" i="8"/>
  <c r="U31" i="8"/>
  <c r="U30" i="8"/>
  <c r="U29" i="8"/>
  <c r="U28" i="8"/>
  <c r="U27" i="8"/>
  <c r="U26" i="8"/>
  <c r="U25" i="8"/>
  <c r="U24" i="8"/>
  <c r="U23" i="8"/>
  <c r="U22" i="8"/>
  <c r="U21" i="8"/>
  <c r="U20" i="8"/>
  <c r="U19" i="8"/>
  <c r="U18" i="8"/>
  <c r="U17" i="8"/>
  <c r="U16" i="8"/>
  <c r="U15" i="8"/>
  <c r="U14" i="8"/>
  <c r="U13" i="8"/>
  <c r="U43" i="7"/>
  <c r="U42" i="7"/>
  <c r="U41" i="7"/>
  <c r="U40" i="7"/>
  <c r="U39" i="7"/>
  <c r="U38" i="7"/>
  <c r="U37" i="7"/>
  <c r="U36" i="7"/>
  <c r="U35" i="7"/>
  <c r="U34" i="7"/>
  <c r="U33" i="7"/>
  <c r="U32" i="7"/>
  <c r="U31" i="7"/>
  <c r="U30" i="7"/>
  <c r="U29" i="7"/>
  <c r="U28" i="7"/>
  <c r="U27" i="7"/>
  <c r="U26" i="7"/>
  <c r="U25" i="7"/>
  <c r="U24" i="7"/>
  <c r="U23" i="7"/>
  <c r="U22" i="7"/>
  <c r="U21" i="7"/>
  <c r="U20" i="7"/>
  <c r="U19" i="7"/>
  <c r="U18" i="7"/>
  <c r="U17" i="7"/>
  <c r="U16" i="7"/>
  <c r="U15" i="7"/>
  <c r="U14" i="7"/>
  <c r="U13" i="7"/>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43" i="2"/>
  <c r="U42" i="2"/>
  <c r="U41" i="2"/>
  <c r="U40" i="2"/>
  <c r="U39" i="2"/>
  <c r="U38" i="2"/>
  <c r="U37" i="2"/>
  <c r="U36" i="2"/>
  <c r="U35" i="2"/>
  <c r="U34" i="2"/>
  <c r="U33" i="2"/>
  <c r="U32" i="2"/>
  <c r="U31" i="2"/>
  <c r="U30" i="2"/>
  <c r="U29" i="2"/>
  <c r="U28" i="2"/>
  <c r="U27" i="2"/>
  <c r="U26" i="2"/>
  <c r="U25" i="2"/>
  <c r="U24" i="2"/>
  <c r="U23" i="2"/>
  <c r="U22" i="2"/>
  <c r="U21" i="2"/>
  <c r="U20" i="2"/>
  <c r="U19" i="2"/>
  <c r="U18" i="2"/>
  <c r="U17" i="2"/>
  <c r="U16" i="2"/>
  <c r="U15" i="2"/>
  <c r="U14" i="2"/>
  <c r="U13" i="2"/>
  <c r="R43" i="3"/>
  <c r="R42" i="3"/>
  <c r="R41" i="3"/>
  <c r="R40" i="3"/>
  <c r="R39" i="3"/>
  <c r="R38" i="3"/>
  <c r="R37" i="3"/>
  <c r="R36" i="3"/>
  <c r="R35" i="3"/>
  <c r="R34" i="3"/>
  <c r="R33" i="3"/>
  <c r="R32" i="3"/>
  <c r="R31" i="3"/>
  <c r="R30" i="3"/>
  <c r="R29" i="3"/>
  <c r="R28" i="3"/>
  <c r="R27" i="3"/>
  <c r="R26" i="3"/>
  <c r="R25" i="3"/>
  <c r="R24" i="3"/>
  <c r="R23" i="3"/>
  <c r="R22" i="3"/>
  <c r="R21" i="3"/>
  <c r="R20" i="3"/>
  <c r="R19" i="3"/>
  <c r="R18" i="3"/>
  <c r="R17" i="3"/>
  <c r="R16" i="3"/>
  <c r="R15" i="3"/>
  <c r="R14" i="3"/>
  <c r="R13" i="3"/>
  <c r="R43" i="4"/>
  <c r="R42" i="4"/>
  <c r="R41" i="4"/>
  <c r="R40" i="4"/>
  <c r="R39" i="4"/>
  <c r="R38" i="4"/>
  <c r="R37" i="4"/>
  <c r="R36" i="4"/>
  <c r="R35" i="4"/>
  <c r="R34" i="4"/>
  <c r="R33" i="4"/>
  <c r="R32" i="4"/>
  <c r="R31" i="4"/>
  <c r="R30" i="4"/>
  <c r="R29" i="4"/>
  <c r="R28" i="4"/>
  <c r="R27" i="4"/>
  <c r="R26" i="4"/>
  <c r="R25" i="4"/>
  <c r="R24" i="4"/>
  <c r="R23" i="4"/>
  <c r="R22" i="4"/>
  <c r="R21" i="4"/>
  <c r="R20" i="4"/>
  <c r="R19" i="4"/>
  <c r="R18" i="4"/>
  <c r="R17" i="4"/>
  <c r="R16" i="4"/>
  <c r="R15" i="4"/>
  <c r="R14" i="4"/>
  <c r="R13" i="4"/>
  <c r="R43" i="13"/>
  <c r="R42" i="13"/>
  <c r="R41" i="13"/>
  <c r="R40" i="13"/>
  <c r="R39" i="13"/>
  <c r="R38" i="13"/>
  <c r="R37" i="13"/>
  <c r="R36" i="13"/>
  <c r="R35" i="13"/>
  <c r="R34" i="13"/>
  <c r="R33" i="13"/>
  <c r="R32" i="13"/>
  <c r="R31" i="13"/>
  <c r="R30" i="13"/>
  <c r="R29" i="13"/>
  <c r="R28" i="13"/>
  <c r="R27" i="13"/>
  <c r="R26" i="13"/>
  <c r="R25" i="13"/>
  <c r="R24" i="13"/>
  <c r="R23" i="13"/>
  <c r="R22" i="13"/>
  <c r="R21" i="13"/>
  <c r="R20" i="13"/>
  <c r="R19" i="13"/>
  <c r="R18" i="13"/>
  <c r="R17" i="13"/>
  <c r="R16" i="13"/>
  <c r="R15" i="13"/>
  <c r="R14" i="13"/>
  <c r="R13" i="13"/>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43" i="11"/>
  <c r="R42" i="11"/>
  <c r="R41" i="11"/>
  <c r="R40" i="11"/>
  <c r="R39" i="11"/>
  <c r="R38" i="11"/>
  <c r="R37" i="11"/>
  <c r="R36" i="11"/>
  <c r="R35" i="11"/>
  <c r="R34" i="11"/>
  <c r="R33" i="11"/>
  <c r="R32" i="11"/>
  <c r="R31" i="11"/>
  <c r="R30" i="11"/>
  <c r="R29" i="11"/>
  <c r="R28" i="11"/>
  <c r="R27" i="11"/>
  <c r="R26" i="11"/>
  <c r="R25" i="11"/>
  <c r="R24" i="11"/>
  <c r="R23" i="11"/>
  <c r="R22" i="11"/>
  <c r="R21" i="11"/>
  <c r="R20" i="11"/>
  <c r="R19" i="11"/>
  <c r="R18" i="11"/>
  <c r="R17" i="11"/>
  <c r="R16" i="11"/>
  <c r="R15" i="11"/>
  <c r="R14" i="11"/>
  <c r="R13" i="11"/>
  <c r="BJ13" i="11" s="1"/>
  <c r="R43" i="10"/>
  <c r="R42" i="10"/>
  <c r="R41" i="10"/>
  <c r="R40" i="10"/>
  <c r="R39" i="10"/>
  <c r="R38" i="10"/>
  <c r="R37" i="10"/>
  <c r="R36" i="10"/>
  <c r="R35" i="10"/>
  <c r="R34" i="10"/>
  <c r="R33" i="10"/>
  <c r="R32" i="10"/>
  <c r="R31" i="10"/>
  <c r="R30" i="10"/>
  <c r="R29" i="10"/>
  <c r="R28" i="10"/>
  <c r="R27" i="10"/>
  <c r="R26" i="10"/>
  <c r="R25" i="10"/>
  <c r="R24" i="10"/>
  <c r="R23" i="10"/>
  <c r="R22" i="10"/>
  <c r="R21" i="10"/>
  <c r="R20" i="10"/>
  <c r="R19" i="10"/>
  <c r="R18" i="10"/>
  <c r="R17" i="10"/>
  <c r="R16" i="10"/>
  <c r="R15" i="10"/>
  <c r="R14" i="10"/>
  <c r="R13" i="10"/>
  <c r="R43" i="9"/>
  <c r="R42" i="9"/>
  <c r="R41" i="9"/>
  <c r="R40" i="9"/>
  <c r="R39" i="9"/>
  <c r="R38" i="9"/>
  <c r="R37" i="9"/>
  <c r="R36" i="9"/>
  <c r="R35" i="9"/>
  <c r="R34" i="9"/>
  <c r="R33" i="9"/>
  <c r="R32" i="9"/>
  <c r="R31" i="9"/>
  <c r="R30" i="9"/>
  <c r="R29" i="9"/>
  <c r="R28" i="9"/>
  <c r="R27" i="9"/>
  <c r="R26" i="9"/>
  <c r="R25" i="9"/>
  <c r="R24" i="9"/>
  <c r="R23" i="9"/>
  <c r="R22" i="9"/>
  <c r="R21" i="9"/>
  <c r="R20" i="9"/>
  <c r="R19" i="9"/>
  <c r="R18" i="9"/>
  <c r="R17" i="9"/>
  <c r="R16" i="9"/>
  <c r="R15" i="9"/>
  <c r="R14" i="9"/>
  <c r="R13" i="9"/>
  <c r="R43" i="8"/>
  <c r="R42" i="8"/>
  <c r="R41" i="8"/>
  <c r="R40" i="8"/>
  <c r="R39" i="8"/>
  <c r="R38" i="8"/>
  <c r="R37" i="8"/>
  <c r="R36" i="8"/>
  <c r="R35" i="8"/>
  <c r="R34" i="8"/>
  <c r="R33" i="8"/>
  <c r="R32" i="8"/>
  <c r="R31" i="8"/>
  <c r="R30" i="8"/>
  <c r="R29" i="8"/>
  <c r="R28" i="8"/>
  <c r="R27" i="8"/>
  <c r="R26" i="8"/>
  <c r="R25" i="8"/>
  <c r="R24" i="8"/>
  <c r="R23" i="8"/>
  <c r="R22" i="8"/>
  <c r="R21" i="8"/>
  <c r="R20" i="8"/>
  <c r="R19" i="8"/>
  <c r="R18" i="8"/>
  <c r="R17" i="8"/>
  <c r="R16" i="8"/>
  <c r="R15" i="8"/>
  <c r="R14" i="8"/>
  <c r="R13" i="8"/>
  <c r="R43" i="7"/>
  <c r="R42" i="7"/>
  <c r="R41" i="7"/>
  <c r="R40" i="7"/>
  <c r="R39" i="7"/>
  <c r="R38" i="7"/>
  <c r="R37" i="7"/>
  <c r="R36" i="7"/>
  <c r="R35" i="7"/>
  <c r="R34" i="7"/>
  <c r="R33" i="7"/>
  <c r="R32" i="7"/>
  <c r="R31" i="7"/>
  <c r="R30" i="7"/>
  <c r="R29" i="7"/>
  <c r="R28" i="7"/>
  <c r="R27" i="7"/>
  <c r="R26" i="7"/>
  <c r="R25" i="7"/>
  <c r="R24" i="7"/>
  <c r="R23" i="7"/>
  <c r="R22" i="7"/>
  <c r="R21" i="7"/>
  <c r="R20" i="7"/>
  <c r="R19" i="7"/>
  <c r="R18" i="7"/>
  <c r="R17" i="7"/>
  <c r="R16" i="7"/>
  <c r="R15" i="7"/>
  <c r="R14" i="7"/>
  <c r="R13" i="7"/>
  <c r="R43" i="6"/>
  <c r="R42" i="6"/>
  <c r="R41" i="6"/>
  <c r="R40" i="6"/>
  <c r="R39" i="6"/>
  <c r="R38" i="6"/>
  <c r="R37" i="6"/>
  <c r="R36" i="6"/>
  <c r="R35" i="6"/>
  <c r="R34" i="6"/>
  <c r="R33" i="6"/>
  <c r="R32" i="6"/>
  <c r="R31" i="6"/>
  <c r="R30" i="6"/>
  <c r="R29" i="6"/>
  <c r="R28" i="6"/>
  <c r="R27" i="6"/>
  <c r="R26" i="6"/>
  <c r="R25" i="6"/>
  <c r="R24" i="6"/>
  <c r="R23" i="6"/>
  <c r="R22" i="6"/>
  <c r="R21" i="6"/>
  <c r="R20" i="6"/>
  <c r="R19" i="6"/>
  <c r="R18" i="6"/>
  <c r="R17" i="6"/>
  <c r="R16" i="6"/>
  <c r="R15" i="6"/>
  <c r="R14" i="6"/>
  <c r="R13" i="6"/>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R27" i="1"/>
  <c r="U27" i="1"/>
  <c r="R28" i="1"/>
  <c r="U28" i="1"/>
  <c r="BM28" i="1" s="1"/>
  <c r="R29" i="1"/>
  <c r="U29" i="1"/>
  <c r="R30" i="1"/>
  <c r="U30" i="1"/>
  <c r="BN30" i="1" s="1"/>
  <c r="R31" i="1"/>
  <c r="U31" i="1"/>
  <c r="R32" i="1"/>
  <c r="U32" i="1"/>
  <c r="BO32" i="1" s="1"/>
  <c r="R33" i="1"/>
  <c r="U33" i="1"/>
  <c r="R34" i="1"/>
  <c r="U34" i="1"/>
  <c r="BM34" i="1" s="1"/>
  <c r="R35" i="1"/>
  <c r="U35" i="1"/>
  <c r="R36" i="1"/>
  <c r="U36" i="1"/>
  <c r="BO36" i="1" s="1"/>
  <c r="R37" i="1"/>
  <c r="U37" i="1"/>
  <c r="R38" i="1"/>
  <c r="U38" i="1"/>
  <c r="BN38" i="1" s="1"/>
  <c r="R39" i="1"/>
  <c r="U39" i="1"/>
  <c r="R40" i="1"/>
  <c r="U40" i="1"/>
  <c r="BO40" i="1" s="1"/>
  <c r="R41" i="1"/>
  <c r="U41" i="1"/>
  <c r="R42" i="1"/>
  <c r="U42" i="1"/>
  <c r="R43" i="1"/>
  <c r="U43" i="1"/>
  <c r="BK30" i="1"/>
  <c r="BI32" i="1"/>
  <c r="BK34" i="1"/>
  <c r="BK38" i="1"/>
  <c r="BI40" i="1"/>
  <c r="BK42" i="1"/>
  <c r="BM42" i="1"/>
  <c r="BK28" i="1"/>
  <c r="BK32" i="1"/>
  <c r="BN32" i="1"/>
  <c r="BK36" i="1"/>
  <c r="BK40" i="1"/>
  <c r="BM40" i="1"/>
  <c r="X13" i="1"/>
  <c r="BH13" i="1"/>
  <c r="AV13" i="1"/>
  <c r="AW14" i="1"/>
  <c r="AX14" i="1"/>
  <c r="AY14" i="1"/>
  <c r="AZ14" i="1"/>
  <c r="BE14" i="1" s="1"/>
  <c r="BA14" i="1"/>
  <c r="BB14" i="1"/>
  <c r="BC14" i="1"/>
  <c r="BD14" i="1"/>
  <c r="BF14" i="1"/>
  <c r="BI14" i="1"/>
  <c r="BJ14" i="1"/>
  <c r="BL14" i="1" s="1"/>
  <c r="BQ14" i="1" s="1"/>
  <c r="BK14" i="1"/>
  <c r="BM14" i="1"/>
  <c r="BN14" i="1"/>
  <c r="BP14" i="1" s="1"/>
  <c r="BO14" i="1"/>
  <c r="BR14" i="1"/>
  <c r="AW15" i="1"/>
  <c r="AX15" i="1"/>
  <c r="AY15" i="1"/>
  <c r="AZ15" i="1"/>
  <c r="BE15" i="1" s="1"/>
  <c r="BA15" i="1"/>
  <c r="BB15" i="1"/>
  <c r="BC15" i="1"/>
  <c r="BD15" i="1"/>
  <c r="BF15" i="1"/>
  <c r="BI15" i="1"/>
  <c r="BJ15" i="1"/>
  <c r="BL15" i="1" s="1"/>
  <c r="BQ15" i="1" s="1"/>
  <c r="BK15" i="1"/>
  <c r="BM15" i="1"/>
  <c r="BN15" i="1"/>
  <c r="BP15" i="1" s="1"/>
  <c r="BO15" i="1"/>
  <c r="BR15" i="1"/>
  <c r="AW16" i="1"/>
  <c r="AX16" i="1"/>
  <c r="AY16" i="1"/>
  <c r="AZ16" i="1"/>
  <c r="BE16" i="1" s="1"/>
  <c r="BA16" i="1"/>
  <c r="BB16" i="1"/>
  <c r="BC16" i="1"/>
  <c r="BD16" i="1"/>
  <c r="BF16" i="1"/>
  <c r="BI16" i="1"/>
  <c r="BJ16" i="1"/>
  <c r="BL16" i="1" s="1"/>
  <c r="BQ16" i="1" s="1"/>
  <c r="BK16" i="1"/>
  <c r="BM16" i="1"/>
  <c r="BN16" i="1"/>
  <c r="BP16" i="1" s="1"/>
  <c r="BO16" i="1"/>
  <c r="BR16" i="1"/>
  <c r="AW17" i="1"/>
  <c r="AX17" i="1"/>
  <c r="AY17" i="1"/>
  <c r="AZ17" i="1"/>
  <c r="BE17" i="1" s="1"/>
  <c r="BA17" i="1"/>
  <c r="BB17" i="1"/>
  <c r="BC17" i="1"/>
  <c r="BD17" i="1"/>
  <c r="BF17" i="1"/>
  <c r="BI17" i="1"/>
  <c r="BJ17" i="1"/>
  <c r="BL17" i="1" s="1"/>
  <c r="BQ17" i="1" s="1"/>
  <c r="BK17" i="1"/>
  <c r="BM17" i="1"/>
  <c r="BN17" i="1"/>
  <c r="BP17" i="1" s="1"/>
  <c r="BO17" i="1"/>
  <c r="BR17" i="1"/>
  <c r="AW18" i="1"/>
  <c r="AX18" i="1"/>
  <c r="AY18" i="1"/>
  <c r="AZ18" i="1"/>
  <c r="BE18" i="1" s="1"/>
  <c r="BA18" i="1"/>
  <c r="BB18" i="1"/>
  <c r="BC18" i="1"/>
  <c r="BD18" i="1"/>
  <c r="BF18" i="1"/>
  <c r="BI18" i="1"/>
  <c r="BJ18" i="1"/>
  <c r="BL18" i="1" s="1"/>
  <c r="BQ18" i="1" s="1"/>
  <c r="BK18" i="1"/>
  <c r="BM18" i="1"/>
  <c r="BN18" i="1"/>
  <c r="BP18" i="1" s="1"/>
  <c r="BO18" i="1"/>
  <c r="BR18" i="1"/>
  <c r="AW19" i="1"/>
  <c r="AX19" i="1"/>
  <c r="AY19" i="1"/>
  <c r="AZ19" i="1"/>
  <c r="BE19" i="1" s="1"/>
  <c r="BA19" i="1"/>
  <c r="BB19" i="1"/>
  <c r="BC19" i="1"/>
  <c r="BD19" i="1"/>
  <c r="BF19" i="1"/>
  <c r="BI19" i="1"/>
  <c r="BJ19" i="1"/>
  <c r="BL19" i="1" s="1"/>
  <c r="BQ19" i="1" s="1"/>
  <c r="BK19" i="1"/>
  <c r="BM19" i="1"/>
  <c r="BN19" i="1"/>
  <c r="BP19" i="1" s="1"/>
  <c r="BO19" i="1"/>
  <c r="BR19" i="1"/>
  <c r="AW20" i="1"/>
  <c r="AX20" i="1"/>
  <c r="AY20" i="1"/>
  <c r="AZ20" i="1"/>
  <c r="BE20" i="1" s="1"/>
  <c r="BA20" i="1"/>
  <c r="BB20" i="1"/>
  <c r="BC20" i="1"/>
  <c r="BD20" i="1"/>
  <c r="BF20" i="1"/>
  <c r="BI20" i="1"/>
  <c r="BJ20" i="1"/>
  <c r="BL20" i="1" s="1"/>
  <c r="BQ20" i="1" s="1"/>
  <c r="BK20" i="1"/>
  <c r="BM20" i="1"/>
  <c r="BN20" i="1"/>
  <c r="BP20" i="1" s="1"/>
  <c r="BO20" i="1"/>
  <c r="BR20" i="1"/>
  <c r="AW21" i="1"/>
  <c r="AX21" i="1"/>
  <c r="AY21" i="1"/>
  <c r="AZ21" i="1"/>
  <c r="BE21" i="1" s="1"/>
  <c r="BA21" i="1"/>
  <c r="BB21" i="1"/>
  <c r="BC21" i="1"/>
  <c r="BD21" i="1"/>
  <c r="BF21" i="1"/>
  <c r="BI21" i="1"/>
  <c r="BJ21" i="1"/>
  <c r="BL21" i="1" s="1"/>
  <c r="BQ21" i="1" s="1"/>
  <c r="BK21" i="1"/>
  <c r="BM21" i="1"/>
  <c r="BN21" i="1"/>
  <c r="BP21" i="1" s="1"/>
  <c r="BO21" i="1"/>
  <c r="BR21" i="1"/>
  <c r="AW22" i="1"/>
  <c r="AX22" i="1"/>
  <c r="AY22" i="1"/>
  <c r="AZ22" i="1"/>
  <c r="BE22" i="1" s="1"/>
  <c r="BA22" i="1"/>
  <c r="BB22" i="1"/>
  <c r="BC22" i="1"/>
  <c r="BD22" i="1"/>
  <c r="BF22" i="1"/>
  <c r="BI22" i="1"/>
  <c r="BJ22" i="1"/>
  <c r="BL22" i="1" s="1"/>
  <c r="BQ22" i="1" s="1"/>
  <c r="BK22" i="1"/>
  <c r="BM22" i="1"/>
  <c r="BN22" i="1"/>
  <c r="BP22" i="1" s="1"/>
  <c r="BO22" i="1"/>
  <c r="BR22" i="1"/>
  <c r="AW23" i="1"/>
  <c r="AX23" i="1"/>
  <c r="AY23" i="1"/>
  <c r="AZ23" i="1"/>
  <c r="BE23" i="1" s="1"/>
  <c r="BA23" i="1"/>
  <c r="BB23" i="1"/>
  <c r="BC23" i="1"/>
  <c r="BD23" i="1"/>
  <c r="BF23" i="1"/>
  <c r="BI23" i="1"/>
  <c r="BJ23" i="1"/>
  <c r="BL23" i="1" s="1"/>
  <c r="BQ23" i="1" s="1"/>
  <c r="BK23" i="1"/>
  <c r="BM23" i="1"/>
  <c r="BN23" i="1"/>
  <c r="BP23" i="1" s="1"/>
  <c r="BO23" i="1"/>
  <c r="BR23" i="1"/>
  <c r="AW24" i="1"/>
  <c r="AX24" i="1"/>
  <c r="AY24" i="1"/>
  <c r="AZ24" i="1"/>
  <c r="BE24" i="1" s="1"/>
  <c r="BA24" i="1"/>
  <c r="BB24" i="1"/>
  <c r="BC24" i="1"/>
  <c r="BD24" i="1"/>
  <c r="BF24" i="1"/>
  <c r="BI24" i="1"/>
  <c r="BJ24" i="1"/>
  <c r="BL24" i="1" s="1"/>
  <c r="BQ24" i="1" s="1"/>
  <c r="BK24" i="1"/>
  <c r="BM24" i="1"/>
  <c r="BN24" i="1"/>
  <c r="BP24" i="1" s="1"/>
  <c r="BO24" i="1"/>
  <c r="BR24" i="1"/>
  <c r="AW25" i="1"/>
  <c r="AX25" i="1"/>
  <c r="AY25" i="1"/>
  <c r="AZ25" i="1"/>
  <c r="BE25" i="1" s="1"/>
  <c r="BA25" i="1"/>
  <c r="BB25" i="1"/>
  <c r="BC25" i="1"/>
  <c r="BD25" i="1"/>
  <c r="BF25" i="1"/>
  <c r="BI25" i="1"/>
  <c r="BJ25" i="1"/>
  <c r="BL25" i="1" s="1"/>
  <c r="BQ25" i="1" s="1"/>
  <c r="BK25" i="1"/>
  <c r="BM25" i="1"/>
  <c r="BN25" i="1"/>
  <c r="BP25" i="1" s="1"/>
  <c r="BO25" i="1"/>
  <c r="BR25" i="1"/>
  <c r="AW26" i="1"/>
  <c r="AX26" i="1"/>
  <c r="AY26" i="1"/>
  <c r="AZ26" i="1"/>
  <c r="BE26" i="1" s="1"/>
  <c r="BA26" i="1"/>
  <c r="BB26" i="1"/>
  <c r="BC26" i="1"/>
  <c r="BD26" i="1"/>
  <c r="BF26" i="1"/>
  <c r="BI26" i="1"/>
  <c r="BJ26" i="1"/>
  <c r="BL26" i="1" s="1"/>
  <c r="BQ26" i="1" s="1"/>
  <c r="BK26" i="1"/>
  <c r="BM26" i="1"/>
  <c r="BN26" i="1"/>
  <c r="BP26" i="1" s="1"/>
  <c r="BO26" i="1"/>
  <c r="BR26" i="1"/>
  <c r="AW27" i="1"/>
  <c r="AX27" i="1"/>
  <c r="AY27" i="1"/>
  <c r="AZ27" i="1"/>
  <c r="BE27" i="1" s="1"/>
  <c r="BA27" i="1"/>
  <c r="BB27" i="1"/>
  <c r="BC27" i="1"/>
  <c r="BD27" i="1"/>
  <c r="BF27" i="1"/>
  <c r="BI27" i="1"/>
  <c r="BJ27" i="1"/>
  <c r="BL27" i="1" s="1"/>
  <c r="BK27" i="1"/>
  <c r="BM27" i="1"/>
  <c r="BN27" i="1"/>
  <c r="BO27" i="1"/>
  <c r="BR27" i="1"/>
  <c r="AW28" i="1"/>
  <c r="AX28" i="1"/>
  <c r="AY28" i="1"/>
  <c r="AZ28" i="1"/>
  <c r="BE28" i="1" s="1"/>
  <c r="BA28" i="1"/>
  <c r="BB28" i="1"/>
  <c r="BC28" i="1"/>
  <c r="BD28" i="1"/>
  <c r="BF28" i="1"/>
  <c r="BI28" i="1"/>
  <c r="BJ28" i="1"/>
  <c r="BR28" i="1"/>
  <c r="AW29" i="1"/>
  <c r="AX29" i="1"/>
  <c r="AY29" i="1"/>
  <c r="AZ29" i="1"/>
  <c r="BE29" i="1" s="1"/>
  <c r="BA29" i="1"/>
  <c r="BB29" i="1"/>
  <c r="BC29" i="1"/>
  <c r="BD29" i="1"/>
  <c r="BF29" i="1"/>
  <c r="BI29" i="1"/>
  <c r="BJ29" i="1"/>
  <c r="BK29" i="1"/>
  <c r="BM29" i="1"/>
  <c r="BN29" i="1"/>
  <c r="BO29" i="1"/>
  <c r="BR29" i="1"/>
  <c r="AW30" i="1"/>
  <c r="AX30" i="1"/>
  <c r="AY30" i="1"/>
  <c r="AZ30" i="1"/>
  <c r="BE30" i="1" s="1"/>
  <c r="BA30" i="1"/>
  <c r="BB30" i="1"/>
  <c r="BC30" i="1"/>
  <c r="BD30" i="1"/>
  <c r="BF30" i="1"/>
  <c r="BI30" i="1"/>
  <c r="BR30" i="1"/>
  <c r="AW31" i="1"/>
  <c r="AX31" i="1"/>
  <c r="AY31" i="1"/>
  <c r="AZ31" i="1"/>
  <c r="BE31" i="1" s="1"/>
  <c r="BA31" i="1"/>
  <c r="BB31" i="1"/>
  <c r="BC31" i="1"/>
  <c r="BD31" i="1"/>
  <c r="BF31" i="1"/>
  <c r="BI31" i="1"/>
  <c r="BJ31" i="1"/>
  <c r="BK31" i="1"/>
  <c r="BM31" i="1"/>
  <c r="BN31" i="1"/>
  <c r="BO31" i="1"/>
  <c r="BR31" i="1"/>
  <c r="AW32" i="1"/>
  <c r="AX32" i="1"/>
  <c r="AY32" i="1"/>
  <c r="AZ32" i="1"/>
  <c r="BE32" i="1" s="1"/>
  <c r="BA32" i="1"/>
  <c r="BB32" i="1"/>
  <c r="BC32" i="1"/>
  <c r="BD32" i="1"/>
  <c r="BF32" i="1"/>
  <c r="BR32" i="1"/>
  <c r="AW33" i="1"/>
  <c r="AX33" i="1"/>
  <c r="AY33" i="1"/>
  <c r="AZ33" i="1"/>
  <c r="BE33" i="1" s="1"/>
  <c r="BA33" i="1"/>
  <c r="BB33" i="1"/>
  <c r="BC33" i="1"/>
  <c r="BD33" i="1"/>
  <c r="BF33" i="1"/>
  <c r="BI33" i="1"/>
  <c r="BJ33" i="1"/>
  <c r="BK33" i="1"/>
  <c r="BM33" i="1"/>
  <c r="BN33" i="1"/>
  <c r="BO33" i="1"/>
  <c r="BR33" i="1"/>
  <c r="AW34" i="1"/>
  <c r="AX34" i="1"/>
  <c r="AY34" i="1"/>
  <c r="AZ34" i="1"/>
  <c r="BE34" i="1" s="1"/>
  <c r="BA34" i="1"/>
  <c r="BB34" i="1"/>
  <c r="BC34" i="1"/>
  <c r="BD34" i="1"/>
  <c r="BF34" i="1"/>
  <c r="BJ34" i="1"/>
  <c r="BR34" i="1"/>
  <c r="AW35" i="1"/>
  <c r="AX35" i="1"/>
  <c r="AY35" i="1"/>
  <c r="AZ35" i="1"/>
  <c r="BE35" i="1" s="1"/>
  <c r="BA35" i="1"/>
  <c r="BB35" i="1"/>
  <c r="BC35" i="1"/>
  <c r="BD35" i="1"/>
  <c r="BF35" i="1"/>
  <c r="BI35" i="1"/>
  <c r="BJ35" i="1"/>
  <c r="BK35" i="1"/>
  <c r="BM35" i="1"/>
  <c r="BN35" i="1"/>
  <c r="BO35" i="1"/>
  <c r="BR35" i="1"/>
  <c r="AW36" i="1"/>
  <c r="AX36" i="1"/>
  <c r="AY36" i="1"/>
  <c r="AZ36" i="1"/>
  <c r="BE36" i="1" s="1"/>
  <c r="BA36" i="1"/>
  <c r="BB36" i="1"/>
  <c r="BC36" i="1"/>
  <c r="BD36" i="1"/>
  <c r="BF36" i="1"/>
  <c r="BI36" i="1"/>
  <c r="BJ36" i="1"/>
  <c r="BR36" i="1"/>
  <c r="AW37" i="1"/>
  <c r="AX37" i="1"/>
  <c r="AY37" i="1"/>
  <c r="AZ37" i="1"/>
  <c r="BE37" i="1" s="1"/>
  <c r="BA37" i="1"/>
  <c r="BB37" i="1"/>
  <c r="BC37" i="1"/>
  <c r="BD37" i="1"/>
  <c r="BF37" i="1"/>
  <c r="BI37" i="1"/>
  <c r="BJ37" i="1"/>
  <c r="BK37" i="1"/>
  <c r="BM37" i="1"/>
  <c r="BN37" i="1"/>
  <c r="BO37" i="1"/>
  <c r="BR37" i="1"/>
  <c r="AW38" i="1"/>
  <c r="AX38" i="1"/>
  <c r="AY38" i="1"/>
  <c r="AZ38" i="1"/>
  <c r="BE38" i="1" s="1"/>
  <c r="BA38" i="1"/>
  <c r="BB38" i="1"/>
  <c r="BC38" i="1"/>
  <c r="BD38" i="1"/>
  <c r="BF38" i="1"/>
  <c r="BI38" i="1"/>
  <c r="BR38" i="1"/>
  <c r="AW39" i="1"/>
  <c r="AX39" i="1"/>
  <c r="AY39" i="1"/>
  <c r="AZ39" i="1"/>
  <c r="BE39" i="1" s="1"/>
  <c r="BA39" i="1"/>
  <c r="BB39" i="1"/>
  <c r="BC39" i="1"/>
  <c r="BD39" i="1"/>
  <c r="BF39" i="1"/>
  <c r="BI39" i="1"/>
  <c r="BJ39" i="1"/>
  <c r="BK39" i="1"/>
  <c r="BM39" i="1"/>
  <c r="BN39" i="1"/>
  <c r="BO39" i="1"/>
  <c r="BR39" i="1"/>
  <c r="AW40" i="1"/>
  <c r="AX40" i="1"/>
  <c r="AY40" i="1"/>
  <c r="AZ40" i="1"/>
  <c r="BE40" i="1" s="1"/>
  <c r="BA40" i="1"/>
  <c r="BB40" i="1"/>
  <c r="BC40" i="1"/>
  <c r="BD40" i="1"/>
  <c r="BF40" i="1"/>
  <c r="BR40" i="1"/>
  <c r="AW41" i="1"/>
  <c r="AX41" i="1"/>
  <c r="AY41" i="1"/>
  <c r="AZ41" i="1"/>
  <c r="BE41" i="1" s="1"/>
  <c r="BA41" i="1"/>
  <c r="BB41" i="1"/>
  <c r="BC41" i="1"/>
  <c r="BD41" i="1"/>
  <c r="BF41" i="1"/>
  <c r="BI41" i="1"/>
  <c r="BJ41" i="1"/>
  <c r="BK41" i="1"/>
  <c r="BM41" i="1"/>
  <c r="BN41" i="1"/>
  <c r="BO41" i="1"/>
  <c r="BR41" i="1"/>
  <c r="AW42" i="1"/>
  <c r="AX42" i="1"/>
  <c r="AY42" i="1"/>
  <c r="AZ42" i="1"/>
  <c r="BE42" i="1" s="1"/>
  <c r="BA42" i="1"/>
  <c r="BB42" i="1"/>
  <c r="BC42" i="1"/>
  <c r="BD42" i="1"/>
  <c r="BF42" i="1"/>
  <c r="BJ42" i="1"/>
  <c r="BO42" i="1"/>
  <c r="BR42" i="1"/>
  <c r="AW43" i="1"/>
  <c r="AX43" i="1"/>
  <c r="AY43" i="1"/>
  <c r="AZ43" i="1"/>
  <c r="BE43" i="1" s="1"/>
  <c r="BA43" i="1"/>
  <c r="BB43" i="1"/>
  <c r="BC43" i="1"/>
  <c r="BD43" i="1"/>
  <c r="BF43" i="1"/>
  <c r="BI43" i="1"/>
  <c r="BJ43" i="1"/>
  <c r="BL43" i="1" s="1"/>
  <c r="BK43" i="1"/>
  <c r="BM43" i="1"/>
  <c r="BN43" i="1"/>
  <c r="BO43" i="1"/>
  <c r="BR43" i="1"/>
  <c r="BR13" i="1"/>
  <c r="BF13" i="1"/>
  <c r="BQ13" i="1"/>
  <c r="BE13" i="1"/>
  <c r="BP13" i="1"/>
  <c r="BL13" i="1"/>
  <c r="BM13" i="1"/>
  <c r="BO13" i="1"/>
  <c r="BN13" i="1"/>
  <c r="BA13" i="1"/>
  <c r="AZ13" i="1"/>
  <c r="BK13" i="1"/>
  <c r="BJ13" i="1"/>
  <c r="BI13" i="1"/>
  <c r="AW13" i="1"/>
  <c r="U26" i="1"/>
  <c r="R26" i="1"/>
  <c r="U25" i="1"/>
  <c r="R25" i="1"/>
  <c r="U24" i="1"/>
  <c r="R24" i="1"/>
  <c r="U23" i="1"/>
  <c r="R23" i="1"/>
  <c r="U22" i="1"/>
  <c r="R22" i="1"/>
  <c r="U21" i="1"/>
  <c r="R21" i="1"/>
  <c r="U20" i="1"/>
  <c r="R20" i="1"/>
  <c r="U19" i="1"/>
  <c r="R19" i="1"/>
  <c r="U18" i="1"/>
  <c r="R18" i="1"/>
  <c r="U17" i="1"/>
  <c r="R17" i="1"/>
  <c r="U16" i="1"/>
  <c r="R16" i="1"/>
  <c r="U15" i="1"/>
  <c r="R15" i="1"/>
  <c r="U14" i="1"/>
  <c r="R14" i="1"/>
  <c r="U13" i="1"/>
  <c r="R13" i="1"/>
  <c r="BK13" i="11" l="1"/>
  <c r="BI13" i="11"/>
  <c r="BE16" i="7"/>
  <c r="BE17" i="7"/>
  <c r="BE20" i="7"/>
  <c r="BE21" i="7"/>
  <c r="BE24" i="7"/>
  <c r="BE25" i="7"/>
  <c r="BE28" i="7"/>
  <c r="BE29" i="7"/>
  <c r="BE32" i="7"/>
  <c r="BE33" i="7"/>
  <c r="BE36" i="7"/>
  <c r="BE37" i="7"/>
  <c r="BE40" i="7"/>
  <c r="BE41" i="7"/>
  <c r="BE13" i="7"/>
  <c r="BE14" i="6"/>
  <c r="BE17" i="6"/>
  <c r="BE18" i="6"/>
  <c r="BE21" i="6"/>
  <c r="BE22" i="6"/>
  <c r="BE25" i="6"/>
  <c r="BE26" i="6"/>
  <c r="BE29" i="6"/>
  <c r="BE30" i="6"/>
  <c r="BE33" i="6"/>
  <c r="BE34" i="6"/>
  <c r="BE37" i="6"/>
  <c r="BE38" i="6"/>
  <c r="BE41" i="6"/>
  <c r="BE42" i="6"/>
  <c r="BQ15" i="7"/>
  <c r="BQ16" i="7"/>
  <c r="BQ19" i="7"/>
  <c r="BQ20" i="7"/>
  <c r="BQ23" i="7"/>
  <c r="BQ24" i="7"/>
  <c r="BQ27" i="7"/>
  <c r="BQ28" i="7"/>
  <c r="BQ31" i="7"/>
  <c r="BQ32" i="7"/>
  <c r="BQ35" i="7"/>
  <c r="BQ36" i="7"/>
  <c r="BQ39" i="7"/>
  <c r="BQ40" i="7"/>
  <c r="BQ43" i="7"/>
  <c r="BE15" i="8"/>
  <c r="BE16" i="8"/>
  <c r="BE19" i="8"/>
  <c r="BE20" i="8"/>
  <c r="BE23" i="8"/>
  <c r="BE24" i="8"/>
  <c r="BE27" i="8"/>
  <c r="BE28" i="8"/>
  <c r="BE31" i="8"/>
  <c r="BE32" i="8"/>
  <c r="BE35" i="8"/>
  <c r="BE36" i="8"/>
  <c r="BE39" i="8"/>
  <c r="BE40" i="8"/>
  <c r="BE43" i="8"/>
  <c r="BE36" i="9"/>
  <c r="BE38" i="9"/>
  <c r="BE16" i="2"/>
  <c r="BQ43" i="2"/>
  <c r="BQ14" i="6"/>
  <c r="BE29" i="9"/>
  <c r="BE35" i="9"/>
  <c r="BE13" i="10"/>
  <c r="BQ19" i="10"/>
  <c r="BQ27" i="10"/>
  <c r="AZ13" i="2"/>
  <c r="BE13" i="2" s="1"/>
  <c r="BD13" i="6"/>
  <c r="AZ13" i="9"/>
  <c r="BE13" i="9" s="1"/>
  <c r="BQ24" i="9"/>
  <c r="BE37" i="9"/>
  <c r="BQ13" i="10"/>
  <c r="BE20" i="10"/>
  <c r="BQ21" i="10"/>
  <c r="BE28" i="10"/>
  <c r="BE17" i="8"/>
  <c r="BQ36" i="9"/>
  <c r="BE18" i="10"/>
  <c r="BE26" i="10"/>
  <c r="BE16" i="11"/>
  <c r="BE28" i="11"/>
  <c r="AZ13" i="6"/>
  <c r="BD13" i="7"/>
  <c r="BD30" i="10"/>
  <c r="BD32" i="10"/>
  <c r="BD34" i="10"/>
  <c r="BD36" i="10"/>
  <c r="BQ30" i="9"/>
  <c r="BQ19" i="12"/>
  <c r="BD39" i="10"/>
  <c r="BD41" i="10"/>
  <c r="BD43" i="10"/>
  <c r="AZ15" i="11"/>
  <c r="BE15" i="11" s="1"/>
  <c r="AZ17" i="11"/>
  <c r="BE17" i="11" s="1"/>
  <c r="AZ19" i="11"/>
  <c r="AZ21" i="11"/>
  <c r="AZ23" i="11"/>
  <c r="BE23" i="11" s="1"/>
  <c r="AZ25" i="11"/>
  <c r="BE25" i="11" s="1"/>
  <c r="AZ27" i="11"/>
  <c r="AZ29" i="11"/>
  <c r="BQ15" i="12"/>
  <c r="BD29" i="10"/>
  <c r="BE29" i="10" s="1"/>
  <c r="BP32" i="11"/>
  <c r="BQ32" i="11" s="1"/>
  <c r="BE33" i="11"/>
  <c r="BE37" i="11"/>
  <c r="BQ38" i="11"/>
  <c r="BE41" i="11"/>
  <c r="AZ31" i="13"/>
  <c r="AZ39" i="13"/>
  <c r="BE22" i="4"/>
  <c r="BQ40" i="3"/>
  <c r="BQ43" i="3"/>
  <c r="AZ30" i="10"/>
  <c r="AZ31" i="10"/>
  <c r="BE31" i="10" s="1"/>
  <c r="AZ32" i="10"/>
  <c r="BE32" i="10" s="1"/>
  <c r="AZ33" i="10"/>
  <c r="BE33" i="10" s="1"/>
  <c r="AZ34" i="10"/>
  <c r="BE34" i="10" s="1"/>
  <c r="AZ35" i="10"/>
  <c r="BE35" i="10" s="1"/>
  <c r="AZ36" i="10"/>
  <c r="BE36" i="10" s="1"/>
  <c r="AZ37" i="10"/>
  <c r="BE37" i="10" s="1"/>
  <c r="AZ38" i="10"/>
  <c r="BE38" i="10" s="1"/>
  <c r="AZ39" i="10"/>
  <c r="AZ40" i="10"/>
  <c r="BE40" i="10" s="1"/>
  <c r="AZ41" i="10"/>
  <c r="BE41" i="10" s="1"/>
  <c r="AZ42" i="10"/>
  <c r="BE42" i="10" s="1"/>
  <c r="AZ43" i="10"/>
  <c r="BE43" i="10" s="1"/>
  <c r="BD14" i="11"/>
  <c r="BE14" i="11" s="1"/>
  <c r="BD15" i="11"/>
  <c r="BD16" i="11"/>
  <c r="BD17" i="11"/>
  <c r="BD18" i="11"/>
  <c r="BE18" i="11" s="1"/>
  <c r="BD19" i="11"/>
  <c r="BD20" i="11"/>
  <c r="BE20" i="11" s="1"/>
  <c r="BD21" i="11"/>
  <c r="BD22" i="11"/>
  <c r="BE22" i="11" s="1"/>
  <c r="BD23" i="11"/>
  <c r="BD24" i="11"/>
  <c r="BE24" i="11" s="1"/>
  <c r="BD25" i="11"/>
  <c r="BD26" i="11"/>
  <c r="BE26" i="11" s="1"/>
  <c r="BD27" i="11"/>
  <c r="BD28" i="11"/>
  <c r="BD29" i="11"/>
  <c r="BP30" i="11"/>
  <c r="BQ30" i="11" s="1"/>
  <c r="BE31" i="11"/>
  <c r="BP34" i="11"/>
  <c r="BQ34" i="11" s="1"/>
  <c r="BE35" i="11"/>
  <c r="BQ36" i="11"/>
  <c r="BE39" i="11"/>
  <c r="BQ40" i="11"/>
  <c r="BD43" i="11"/>
  <c r="BE43" i="11" s="1"/>
  <c r="BE30" i="13"/>
  <c r="BL34" i="13"/>
  <c r="BE38" i="13"/>
  <c r="BL41" i="13"/>
  <c r="BE30" i="4"/>
  <c r="BE14" i="12"/>
  <c r="BE15" i="12"/>
  <c r="BE16" i="12"/>
  <c r="BE17" i="12"/>
  <c r="BE18" i="12"/>
  <c r="BE19" i="12"/>
  <c r="BE20" i="12"/>
  <c r="BE21" i="12"/>
  <c r="BE22" i="12"/>
  <c r="BE23" i="12"/>
  <c r="BE24" i="12"/>
  <c r="BE25" i="12"/>
  <c r="BE26" i="12"/>
  <c r="BE27" i="12"/>
  <c r="BE28" i="12"/>
  <c r="BE29" i="12"/>
  <c r="BE30" i="12"/>
  <c r="BE31" i="12"/>
  <c r="BE32" i="12"/>
  <c r="BE33" i="12"/>
  <c r="BE34" i="12"/>
  <c r="BE35" i="12"/>
  <c r="BE36" i="12"/>
  <c r="BE37" i="12"/>
  <c r="BE38" i="12"/>
  <c r="BE39" i="12"/>
  <c r="BE40" i="12"/>
  <c r="BE41" i="12"/>
  <c r="BE42" i="12"/>
  <c r="BE43" i="12"/>
  <c r="BD27" i="13"/>
  <c r="BQ29" i="13"/>
  <c r="BL30" i="13"/>
  <c r="BQ30" i="13" s="1"/>
  <c r="AZ35" i="13"/>
  <c r="BE35" i="13" s="1"/>
  <c r="AZ36" i="13"/>
  <c r="BE36" i="13" s="1"/>
  <c r="BQ37" i="13"/>
  <c r="BL38" i="13"/>
  <c r="BQ38" i="13" s="1"/>
  <c r="BL43" i="13"/>
  <c r="AZ13" i="4"/>
  <c r="BE13" i="4" s="1"/>
  <c r="BE16" i="4"/>
  <c r="BD18" i="4"/>
  <c r="BQ20" i="4"/>
  <c r="BD26" i="4"/>
  <c r="BE26" i="4" s="1"/>
  <c r="BQ28" i="4"/>
  <c r="AZ35" i="4"/>
  <c r="AZ14" i="13"/>
  <c r="BE14" i="13" s="1"/>
  <c r="AZ15" i="13"/>
  <c r="BE15" i="13" s="1"/>
  <c r="AZ16" i="13"/>
  <c r="BE16" i="13" s="1"/>
  <c r="AZ17" i="13"/>
  <c r="BE17" i="13" s="1"/>
  <c r="AZ18" i="13"/>
  <c r="BE18" i="13" s="1"/>
  <c r="AZ19" i="13"/>
  <c r="BE19" i="13" s="1"/>
  <c r="AZ20" i="13"/>
  <c r="BE20" i="13" s="1"/>
  <c r="AZ21" i="13"/>
  <c r="BE21" i="13" s="1"/>
  <c r="AZ22" i="13"/>
  <c r="BE22" i="13" s="1"/>
  <c r="AZ23" i="13"/>
  <c r="BE23" i="13" s="1"/>
  <c r="AZ24" i="13"/>
  <c r="BE24" i="13" s="1"/>
  <c r="AZ25" i="13"/>
  <c r="BE25" i="13" s="1"/>
  <c r="AZ26" i="13"/>
  <c r="BE26" i="13" s="1"/>
  <c r="AZ27" i="13"/>
  <c r="BE27" i="13" s="1"/>
  <c r="AZ28" i="13"/>
  <c r="BE28" i="13" s="1"/>
  <c r="BD31" i="13"/>
  <c r="BD32" i="13"/>
  <c r="BE32" i="13" s="1"/>
  <c r="BP34" i="13"/>
  <c r="BD39" i="13"/>
  <c r="BL42" i="13"/>
  <c r="BE18" i="4"/>
  <c r="BP24" i="4"/>
  <c r="BQ24" i="4" s="1"/>
  <c r="BP32" i="4"/>
  <c r="BQ32" i="4" s="1"/>
  <c r="BE34" i="4"/>
  <c r="BQ28" i="3"/>
  <c r="BL13" i="4"/>
  <c r="BQ13" i="4" s="1"/>
  <c r="BL14" i="4"/>
  <c r="BQ14" i="4" s="1"/>
  <c r="BL15" i="4"/>
  <c r="BQ15" i="4" s="1"/>
  <c r="BL16" i="4"/>
  <c r="BQ16" i="4" s="1"/>
  <c r="BQ14" i="3"/>
  <c r="BQ24" i="3"/>
  <c r="BQ36" i="3"/>
  <c r="BP39" i="13"/>
  <c r="BQ39" i="13" s="1"/>
  <c r="BP40" i="13"/>
  <c r="BQ40" i="13" s="1"/>
  <c r="BP41" i="13"/>
  <c r="BP42" i="13"/>
  <c r="BP43" i="13"/>
  <c r="BD13" i="4"/>
  <c r="BL18" i="4"/>
  <c r="BQ18" i="4" s="1"/>
  <c r="AZ20" i="4"/>
  <c r="BE20" i="4" s="1"/>
  <c r="BL22" i="4"/>
  <c r="BQ22" i="4" s="1"/>
  <c r="AZ24" i="4"/>
  <c r="BE24" i="4" s="1"/>
  <c r="BL26" i="4"/>
  <c r="BQ26" i="4" s="1"/>
  <c r="AZ28" i="4"/>
  <c r="BE28" i="4" s="1"/>
  <c r="BL30" i="4"/>
  <c r="BQ30" i="4" s="1"/>
  <c r="AZ32" i="4"/>
  <c r="BE32" i="4" s="1"/>
  <c r="AZ36" i="4"/>
  <c r="BQ20" i="3"/>
  <c r="BL32" i="3"/>
  <c r="BQ43" i="4"/>
  <c r="BE15" i="3"/>
  <c r="BE19" i="3"/>
  <c r="BE23" i="3"/>
  <c r="BE27" i="3"/>
  <c r="BE31" i="3"/>
  <c r="BQ34" i="3"/>
  <c r="BE35" i="3"/>
  <c r="BE39" i="3"/>
  <c r="BQ42" i="3"/>
  <c r="BE43" i="3"/>
  <c r="BD34" i="4"/>
  <c r="BD35" i="4"/>
  <c r="BD36" i="4"/>
  <c r="BD37" i="4"/>
  <c r="BE37" i="4" s="1"/>
  <c r="BQ39" i="4"/>
  <c r="BD40" i="4"/>
  <c r="BE40" i="4" s="1"/>
  <c r="BQ18" i="3"/>
  <c r="BQ22" i="3"/>
  <c r="BQ26" i="3"/>
  <c r="BQ30" i="3"/>
  <c r="AZ13" i="3"/>
  <c r="BE13" i="3" s="1"/>
  <c r="BL33" i="3"/>
  <c r="BQ33" i="3" s="1"/>
  <c r="BL35" i="3"/>
  <c r="BQ35" i="3" s="1"/>
  <c r="BL37" i="3"/>
  <c r="BQ37" i="3" s="1"/>
  <c r="BL39" i="3"/>
  <c r="BQ39" i="3" s="1"/>
  <c r="BL41" i="3"/>
  <c r="BQ41" i="3" s="1"/>
  <c r="AZ42" i="4"/>
  <c r="BE42" i="4" s="1"/>
  <c r="BD43" i="4"/>
  <c r="BE43" i="4" s="1"/>
  <c r="AZ14" i="3"/>
  <c r="BE14" i="3" s="1"/>
  <c r="BD15" i="3"/>
  <c r="BQ17" i="3"/>
  <c r="BQ19" i="3"/>
  <c r="BQ21" i="3"/>
  <c r="BQ23" i="3"/>
  <c r="BQ25" i="3"/>
  <c r="BQ27" i="3"/>
  <c r="BQ29" i="3"/>
  <c r="BP32" i="3"/>
  <c r="BP34" i="3"/>
  <c r="BP36" i="3"/>
  <c r="BP38" i="3"/>
  <c r="BQ38" i="3" s="1"/>
  <c r="BP40" i="3"/>
  <c r="BP42" i="3"/>
  <c r="BL35" i="1"/>
  <c r="BO34" i="1"/>
  <c r="BO28" i="1"/>
  <c r="BN36" i="1"/>
  <c r="BL41" i="1"/>
  <c r="BI42" i="1"/>
  <c r="BL42" i="1" s="1"/>
  <c r="BJ40" i="1"/>
  <c r="BL40" i="1" s="1"/>
  <c r="BQ40" i="1" s="1"/>
  <c r="BL39" i="1"/>
  <c r="BO38" i="1"/>
  <c r="BI34" i="1"/>
  <c r="BJ32" i="1"/>
  <c r="BL31" i="1"/>
  <c r="BO30" i="1"/>
  <c r="BL33" i="1"/>
  <c r="BJ38" i="1"/>
  <c r="BL37" i="1"/>
  <c r="BJ30" i="1"/>
  <c r="BL29" i="1"/>
  <c r="BP30" i="1"/>
  <c r="BL28" i="1"/>
  <c r="BP43" i="1"/>
  <c r="BN42" i="1"/>
  <c r="BP42" i="1" s="1"/>
  <c r="BN40" i="1"/>
  <c r="BP40" i="1" s="1"/>
  <c r="BP35" i="1"/>
  <c r="BQ35" i="1" s="1"/>
  <c r="BN34" i="1"/>
  <c r="BP34" i="1" s="1"/>
  <c r="BP31" i="1"/>
  <c r="BP29" i="1"/>
  <c r="BN28" i="1"/>
  <c r="BM38" i="1"/>
  <c r="BP38" i="1" s="1"/>
  <c r="BM36" i="1"/>
  <c r="BP36" i="1" s="1"/>
  <c r="BM32" i="1"/>
  <c r="BP32" i="1" s="1"/>
  <c r="BM30" i="1"/>
  <c r="BQ43" i="1"/>
  <c r="BL38" i="1"/>
  <c r="BL36" i="1"/>
  <c r="BL34" i="1"/>
  <c r="BL32" i="1"/>
  <c r="BL30" i="1"/>
  <c r="BP41" i="1"/>
  <c r="BQ41" i="1" s="1"/>
  <c r="BP39" i="1"/>
  <c r="BP37" i="1"/>
  <c r="BP33" i="1"/>
  <c r="BQ33" i="1" s="1"/>
  <c r="BP27" i="1"/>
  <c r="BQ27" i="1" s="1"/>
  <c r="L15" i="13"/>
  <c r="L23" i="2"/>
  <c r="BL13" i="11" l="1"/>
  <c r="BQ13" i="11" s="1"/>
  <c r="BQ41" i="13"/>
  <c r="BQ42" i="13"/>
  <c r="BQ43" i="13"/>
  <c r="BE30" i="10"/>
  <c r="BE39" i="13"/>
  <c r="BE29" i="11"/>
  <c r="BE21" i="11"/>
  <c r="BE36" i="4"/>
  <c r="BE39" i="10"/>
  <c r="BQ32" i="3"/>
  <c r="BE35" i="4"/>
  <c r="BQ34" i="13"/>
  <c r="BE31" i="13"/>
  <c r="BE27" i="11"/>
  <c r="BE19" i="11"/>
  <c r="BE13" i="6"/>
  <c r="BQ31" i="1"/>
  <c r="BP28" i="1"/>
  <c r="BQ36" i="1"/>
  <c r="BQ29" i="1"/>
  <c r="BQ30" i="1"/>
  <c r="BQ37" i="1"/>
  <c r="BQ39" i="1"/>
  <c r="BQ38" i="1"/>
  <c r="BQ32" i="1"/>
  <c r="BQ28" i="1"/>
  <c r="BQ34" i="1"/>
  <c r="BQ42" i="1"/>
  <c r="R9" i="14"/>
  <c r="R10" i="14" s="1"/>
  <c r="G9" i="14"/>
  <c r="G10" i="14" s="1"/>
  <c r="BS8" i="12"/>
  <c r="BT8" i="12"/>
  <c r="BU8" i="12"/>
  <c r="BV8" i="12"/>
  <c r="BS8" i="13"/>
  <c r="BT8" i="13"/>
  <c r="BU8" i="13"/>
  <c r="BV8" i="13"/>
  <c r="AE8" i="2"/>
  <c r="R11" i="14" l="1"/>
  <c r="R12" i="14" s="1"/>
  <c r="R13" i="14" s="1"/>
  <c r="R14" i="14" s="1"/>
  <c r="R15" i="14" s="1"/>
  <c r="R16" i="14" s="1"/>
  <c r="R17" i="14" s="1"/>
  <c r="R18" i="14" s="1"/>
  <c r="R19" i="14" s="1"/>
  <c r="AE8" i="3"/>
  <c r="U8" i="2"/>
  <c r="G11" i="14"/>
  <c r="U8" i="3"/>
  <c r="T2" i="1"/>
  <c r="U8" i="4" l="1"/>
  <c r="G12" i="14"/>
  <c r="U8" i="13" l="1"/>
  <c r="G13" i="14"/>
  <c r="G2" i="14"/>
  <c r="V43" i="2"/>
  <c r="O42" i="2"/>
  <c r="O41" i="2"/>
  <c r="J9" i="14"/>
  <c r="X8" i="2" s="1"/>
  <c r="I9" i="14"/>
  <c r="W8" i="2" s="1"/>
  <c r="H9" i="14"/>
  <c r="V8" i="2" s="1"/>
  <c r="L41" i="2"/>
  <c r="G14" i="14" l="1"/>
  <c r="U8" i="12"/>
  <c r="L13" i="13"/>
  <c r="L13" i="3"/>
  <c r="U8" i="11" l="1"/>
  <c r="G15" i="14"/>
  <c r="AB21" i="14"/>
  <c r="AB2" i="14" l="1"/>
  <c r="AC21" i="14"/>
  <c r="U8" i="10"/>
  <c r="G16" i="14"/>
  <c r="O16" i="3"/>
  <c r="L29" i="2"/>
  <c r="Z49" i="1"/>
  <c r="AJ12" i="1" s="1"/>
  <c r="AH48" i="1"/>
  <c r="L20" i="7"/>
  <c r="AB43" i="7"/>
  <c r="AB43" i="9"/>
  <c r="AB43" i="12"/>
  <c r="AB43" i="4"/>
  <c r="AB43" i="2"/>
  <c r="AB42" i="2"/>
  <c r="L37" i="6"/>
  <c r="L36" i="6"/>
  <c r="L35" i="6"/>
  <c r="L34" i="6"/>
  <c r="L33" i="6"/>
  <c r="L30" i="6"/>
  <c r="L29" i="6"/>
  <c r="L28" i="6"/>
  <c r="L27" i="6"/>
  <c r="L26" i="6"/>
  <c r="L23" i="6"/>
  <c r="L22" i="6"/>
  <c r="L21" i="6"/>
  <c r="L20" i="6"/>
  <c r="L19" i="6"/>
  <c r="L39" i="7"/>
  <c r="L38" i="7"/>
  <c r="L37" i="7"/>
  <c r="L36" i="7"/>
  <c r="L35" i="7"/>
  <c r="L32" i="7"/>
  <c r="L31" i="7"/>
  <c r="L30" i="7"/>
  <c r="L29" i="7"/>
  <c r="L28" i="7"/>
  <c r="L25" i="7"/>
  <c r="L24" i="7"/>
  <c r="L23" i="7"/>
  <c r="L22" i="7"/>
  <c r="L21" i="7"/>
  <c r="L18" i="7"/>
  <c r="L17" i="7"/>
  <c r="L16" i="7"/>
  <c r="L15" i="7"/>
  <c r="L14" i="7"/>
  <c r="L42" i="8"/>
  <c r="L41" i="8"/>
  <c r="L40" i="8"/>
  <c r="L39" i="8"/>
  <c r="L38" i="8"/>
  <c r="L35" i="8"/>
  <c r="L34" i="8"/>
  <c r="L33" i="8"/>
  <c r="L32" i="8"/>
  <c r="L31" i="8"/>
  <c r="L28" i="8"/>
  <c r="L27" i="8"/>
  <c r="L26" i="8"/>
  <c r="L25" i="8"/>
  <c r="L24" i="8"/>
  <c r="L21" i="8"/>
  <c r="L20" i="8"/>
  <c r="L19" i="8"/>
  <c r="L18" i="8"/>
  <c r="L17" i="8"/>
  <c r="L37" i="9"/>
  <c r="L36" i="9"/>
  <c r="L35" i="9"/>
  <c r="L34" i="9"/>
  <c r="L33" i="9"/>
  <c r="L30" i="9"/>
  <c r="L29" i="9"/>
  <c r="L28" i="9"/>
  <c r="L27" i="9"/>
  <c r="L26" i="9"/>
  <c r="L23" i="9"/>
  <c r="L22" i="9"/>
  <c r="L21" i="9"/>
  <c r="L20" i="9"/>
  <c r="L19" i="9"/>
  <c r="L40" i="10"/>
  <c r="L39" i="10"/>
  <c r="L38" i="10"/>
  <c r="L37" i="10"/>
  <c r="L36" i="10"/>
  <c r="L33" i="10"/>
  <c r="L32" i="10"/>
  <c r="L31" i="10"/>
  <c r="L30" i="10"/>
  <c r="L29" i="10"/>
  <c r="L26" i="10"/>
  <c r="L25" i="10"/>
  <c r="L24" i="10"/>
  <c r="L23" i="10"/>
  <c r="L22" i="10"/>
  <c r="L19" i="10"/>
  <c r="L18" i="10"/>
  <c r="L17" i="10"/>
  <c r="L16" i="10"/>
  <c r="L15" i="10"/>
  <c r="L43" i="11"/>
  <c r="L42" i="11"/>
  <c r="L41" i="11"/>
  <c r="L40" i="11"/>
  <c r="L39" i="11"/>
  <c r="L23" i="4"/>
  <c r="V43" i="7"/>
  <c r="V43" i="9"/>
  <c r="V43" i="12"/>
  <c r="V43" i="4"/>
  <c r="V42" i="2"/>
  <c r="V9" i="14"/>
  <c r="U9" i="14"/>
  <c r="L9" i="14"/>
  <c r="Z8" i="2" s="1"/>
  <c r="T2" i="6"/>
  <c r="T2" i="7"/>
  <c r="T2" i="8"/>
  <c r="T2" i="9"/>
  <c r="T2" i="10"/>
  <c r="T2" i="11"/>
  <c r="T2" i="12"/>
  <c r="AH48" i="6"/>
  <c r="AN46" i="6"/>
  <c r="O43" i="6"/>
  <c r="L43" i="6"/>
  <c r="O42" i="6"/>
  <c r="L42" i="6"/>
  <c r="O41" i="6"/>
  <c r="L41" i="6"/>
  <c r="O40" i="6"/>
  <c r="L40" i="6"/>
  <c r="O39" i="6"/>
  <c r="L39" i="6"/>
  <c r="O38" i="6"/>
  <c r="L38" i="6"/>
  <c r="O37" i="6"/>
  <c r="O36" i="6"/>
  <c r="O35" i="6"/>
  <c r="O34" i="6"/>
  <c r="O33" i="6"/>
  <c r="O32" i="6"/>
  <c r="L32" i="6"/>
  <c r="O31" i="6"/>
  <c r="L31" i="6"/>
  <c r="O30" i="6"/>
  <c r="O29" i="6"/>
  <c r="O28" i="6"/>
  <c r="O27" i="6"/>
  <c r="O26" i="6"/>
  <c r="O25" i="6"/>
  <c r="L25" i="6"/>
  <c r="O24" i="6"/>
  <c r="L24" i="6"/>
  <c r="O23" i="6"/>
  <c r="O22" i="6"/>
  <c r="O21" i="6"/>
  <c r="O20" i="6"/>
  <c r="O19" i="6"/>
  <c r="O18" i="6"/>
  <c r="L18" i="6"/>
  <c r="O17" i="6"/>
  <c r="L17" i="6"/>
  <c r="O16" i="6"/>
  <c r="L16" i="6"/>
  <c r="O15" i="6"/>
  <c r="L15" i="6"/>
  <c r="O14" i="6"/>
  <c r="L14" i="6"/>
  <c r="O13" i="6"/>
  <c r="L13" i="6"/>
  <c r="H8" i="6"/>
  <c r="H7" i="6"/>
  <c r="H6" i="6"/>
  <c r="H5" i="6"/>
  <c r="AH48" i="7"/>
  <c r="AN46" i="7"/>
  <c r="O43" i="7"/>
  <c r="L43" i="7"/>
  <c r="O42" i="7"/>
  <c r="L42" i="7"/>
  <c r="O41" i="7"/>
  <c r="L41" i="7"/>
  <c r="O40" i="7"/>
  <c r="L40" i="7"/>
  <c r="O39" i="7"/>
  <c r="O38" i="7"/>
  <c r="O37" i="7"/>
  <c r="O36" i="7"/>
  <c r="O35" i="7"/>
  <c r="O34" i="7"/>
  <c r="L34" i="7"/>
  <c r="O33" i="7"/>
  <c r="L33" i="7"/>
  <c r="O32" i="7"/>
  <c r="O31" i="7"/>
  <c r="O30" i="7"/>
  <c r="O29" i="7"/>
  <c r="O28" i="7"/>
  <c r="O27" i="7"/>
  <c r="L27" i="7"/>
  <c r="O26" i="7"/>
  <c r="L26" i="7"/>
  <c r="O25" i="7"/>
  <c r="O24" i="7"/>
  <c r="O23" i="7"/>
  <c r="O22" i="7"/>
  <c r="O21" i="7"/>
  <c r="O20" i="7"/>
  <c r="O19" i="7"/>
  <c r="L19" i="7"/>
  <c r="O18" i="7"/>
  <c r="O17" i="7"/>
  <c r="O16" i="7"/>
  <c r="O15" i="7"/>
  <c r="O14" i="7"/>
  <c r="O13" i="7"/>
  <c r="L13" i="7"/>
  <c r="H8" i="7"/>
  <c r="H7" i="7"/>
  <c r="H6" i="7"/>
  <c r="H5" i="7"/>
  <c r="AH48" i="8"/>
  <c r="AN46" i="8"/>
  <c r="O43" i="8"/>
  <c r="L43" i="8"/>
  <c r="O42" i="8"/>
  <c r="O41" i="8"/>
  <c r="O40" i="8"/>
  <c r="O39" i="8"/>
  <c r="O38" i="8"/>
  <c r="O37" i="8"/>
  <c r="L37" i="8"/>
  <c r="O36" i="8"/>
  <c r="L36" i="8"/>
  <c r="O35" i="8"/>
  <c r="O34" i="8"/>
  <c r="O33" i="8"/>
  <c r="O32" i="8"/>
  <c r="O31" i="8"/>
  <c r="O30" i="8"/>
  <c r="L30" i="8"/>
  <c r="O29" i="8"/>
  <c r="L29" i="8"/>
  <c r="O28" i="8"/>
  <c r="O27" i="8"/>
  <c r="O26" i="8"/>
  <c r="O25" i="8"/>
  <c r="O24" i="8"/>
  <c r="O23" i="8"/>
  <c r="L23" i="8"/>
  <c r="O22" i="8"/>
  <c r="L22" i="8"/>
  <c r="O21" i="8"/>
  <c r="O20" i="8"/>
  <c r="O19" i="8"/>
  <c r="O18" i="8"/>
  <c r="O17" i="8"/>
  <c r="O16" i="8"/>
  <c r="L16" i="8"/>
  <c r="O15" i="8"/>
  <c r="L15" i="8"/>
  <c r="O14" i="8"/>
  <c r="L14" i="8"/>
  <c r="O13" i="8"/>
  <c r="L13" i="8"/>
  <c r="H8" i="8"/>
  <c r="H7" i="8"/>
  <c r="H6" i="8"/>
  <c r="H5" i="8"/>
  <c r="AH48" i="9"/>
  <c r="AN46" i="9"/>
  <c r="O43" i="9"/>
  <c r="L43" i="9"/>
  <c r="O42" i="9"/>
  <c r="L42" i="9"/>
  <c r="O41" i="9"/>
  <c r="L41" i="9"/>
  <c r="O40" i="9"/>
  <c r="L40" i="9"/>
  <c r="O39" i="9"/>
  <c r="L39" i="9"/>
  <c r="O38" i="9"/>
  <c r="L38" i="9"/>
  <c r="O37" i="9"/>
  <c r="O36" i="9"/>
  <c r="O35" i="9"/>
  <c r="O34" i="9"/>
  <c r="O33" i="9"/>
  <c r="O32" i="9"/>
  <c r="L32" i="9"/>
  <c r="O31" i="9"/>
  <c r="L31" i="9"/>
  <c r="O30" i="9"/>
  <c r="O29" i="9"/>
  <c r="O28" i="9"/>
  <c r="O27" i="9"/>
  <c r="O26" i="9"/>
  <c r="O25" i="9"/>
  <c r="L25" i="9"/>
  <c r="O24" i="9"/>
  <c r="L24" i="9"/>
  <c r="O23" i="9"/>
  <c r="O22" i="9"/>
  <c r="O21" i="9"/>
  <c r="O20" i="9"/>
  <c r="O19" i="9"/>
  <c r="O18" i="9"/>
  <c r="L18" i="9"/>
  <c r="O17" i="9"/>
  <c r="L17" i="9"/>
  <c r="O16" i="9"/>
  <c r="L16" i="9"/>
  <c r="O15" i="9"/>
  <c r="L15" i="9"/>
  <c r="O14" i="9"/>
  <c r="L14" i="9"/>
  <c r="O13" i="9"/>
  <c r="L13" i="9"/>
  <c r="H8" i="9"/>
  <c r="H7" i="9"/>
  <c r="H6" i="9"/>
  <c r="H5" i="9"/>
  <c r="AH48" i="10"/>
  <c r="AN46" i="10"/>
  <c r="O43" i="10"/>
  <c r="L43" i="10"/>
  <c r="O42" i="10"/>
  <c r="L42" i="10"/>
  <c r="O41" i="10"/>
  <c r="L41" i="10"/>
  <c r="O40" i="10"/>
  <c r="O39" i="10"/>
  <c r="O38" i="10"/>
  <c r="O37" i="10"/>
  <c r="O36" i="10"/>
  <c r="O35" i="10"/>
  <c r="L35" i="10"/>
  <c r="O34" i="10"/>
  <c r="L34" i="10"/>
  <c r="O33" i="10"/>
  <c r="O32" i="10"/>
  <c r="O31" i="10"/>
  <c r="O30" i="10"/>
  <c r="O29" i="10"/>
  <c r="O28" i="10"/>
  <c r="L28" i="10"/>
  <c r="O27" i="10"/>
  <c r="L27" i="10"/>
  <c r="O26" i="10"/>
  <c r="O25" i="10"/>
  <c r="O24" i="10"/>
  <c r="O23" i="10"/>
  <c r="O22" i="10"/>
  <c r="O21" i="10"/>
  <c r="L21" i="10"/>
  <c r="O20" i="10"/>
  <c r="L20" i="10"/>
  <c r="O19" i="10"/>
  <c r="O18" i="10"/>
  <c r="O17" i="10"/>
  <c r="O16" i="10"/>
  <c r="O15" i="10"/>
  <c r="O14" i="10"/>
  <c r="L14" i="10"/>
  <c r="O13" i="10"/>
  <c r="L13" i="10"/>
  <c r="H8" i="10"/>
  <c r="H7" i="10"/>
  <c r="H6" i="10"/>
  <c r="H5" i="10"/>
  <c r="AH48" i="11"/>
  <c r="AN46" i="11"/>
  <c r="O43" i="11"/>
  <c r="O42" i="11"/>
  <c r="O41" i="11"/>
  <c r="O40" i="11"/>
  <c r="O39" i="11"/>
  <c r="O38" i="11"/>
  <c r="L38" i="11"/>
  <c r="O37" i="11"/>
  <c r="L37" i="11"/>
  <c r="O36" i="11"/>
  <c r="L36" i="11"/>
  <c r="O35" i="11"/>
  <c r="L35" i="11"/>
  <c r="O34" i="11"/>
  <c r="L34" i="11"/>
  <c r="O33" i="11"/>
  <c r="L33" i="11"/>
  <c r="O32" i="11"/>
  <c r="L32" i="11"/>
  <c r="O31" i="11"/>
  <c r="L31" i="11"/>
  <c r="O30" i="11"/>
  <c r="L30" i="11"/>
  <c r="O29" i="11"/>
  <c r="L29" i="11"/>
  <c r="O28" i="11"/>
  <c r="L28" i="11"/>
  <c r="O27" i="11"/>
  <c r="L27" i="11"/>
  <c r="O26" i="11"/>
  <c r="L26" i="11"/>
  <c r="O25" i="11"/>
  <c r="L25" i="11"/>
  <c r="O24" i="11"/>
  <c r="L24" i="11"/>
  <c r="O23" i="11"/>
  <c r="L23" i="11"/>
  <c r="O22" i="11"/>
  <c r="L22" i="11"/>
  <c r="O21" i="11"/>
  <c r="L21" i="11"/>
  <c r="O20" i="11"/>
  <c r="L20" i="11"/>
  <c r="O19" i="11"/>
  <c r="L19" i="11"/>
  <c r="O18" i="11"/>
  <c r="L18" i="11"/>
  <c r="O17" i="11"/>
  <c r="L17" i="11"/>
  <c r="O16" i="11"/>
  <c r="L16" i="11"/>
  <c r="O15" i="11"/>
  <c r="L15" i="11"/>
  <c r="O14" i="11"/>
  <c r="L14" i="11"/>
  <c r="O13" i="11"/>
  <c r="L13" i="11"/>
  <c r="H8" i="11"/>
  <c r="H7" i="11"/>
  <c r="H6" i="11"/>
  <c r="H5" i="11"/>
  <c r="AH48" i="12"/>
  <c r="AN46" i="12"/>
  <c r="O43" i="12"/>
  <c r="L43" i="12"/>
  <c r="O42" i="12"/>
  <c r="L42" i="12"/>
  <c r="O41" i="12"/>
  <c r="L41" i="12"/>
  <c r="O40" i="12"/>
  <c r="L40" i="12"/>
  <c r="O39" i="12"/>
  <c r="L39" i="12"/>
  <c r="O38" i="12"/>
  <c r="L38" i="12"/>
  <c r="O37" i="12"/>
  <c r="L37" i="12"/>
  <c r="O36" i="12"/>
  <c r="L36" i="12"/>
  <c r="O35" i="12"/>
  <c r="L35" i="12"/>
  <c r="O34" i="12"/>
  <c r="L34" i="12"/>
  <c r="O33" i="12"/>
  <c r="L33" i="12"/>
  <c r="O32" i="12"/>
  <c r="L32" i="12"/>
  <c r="O31" i="12"/>
  <c r="L31" i="12"/>
  <c r="O30" i="12"/>
  <c r="L30" i="12"/>
  <c r="O29" i="12"/>
  <c r="L29" i="12"/>
  <c r="O28" i="12"/>
  <c r="L28" i="12"/>
  <c r="O27" i="12"/>
  <c r="L27" i="12"/>
  <c r="O26" i="12"/>
  <c r="L26" i="12"/>
  <c r="O25" i="12"/>
  <c r="L25" i="12"/>
  <c r="O24" i="12"/>
  <c r="L24" i="12"/>
  <c r="O23" i="12"/>
  <c r="L23" i="12"/>
  <c r="O22" i="12"/>
  <c r="L22" i="12"/>
  <c r="O21" i="12"/>
  <c r="L21" i="12"/>
  <c r="O20" i="12"/>
  <c r="L20" i="12"/>
  <c r="O19" i="12"/>
  <c r="L19" i="12"/>
  <c r="O18" i="12"/>
  <c r="L18" i="12"/>
  <c r="O17" i="12"/>
  <c r="L17" i="12"/>
  <c r="O16" i="12"/>
  <c r="L16" i="12"/>
  <c r="O15" i="12"/>
  <c r="L15" i="12"/>
  <c r="O14" i="12"/>
  <c r="L14" i="12"/>
  <c r="O13" i="12"/>
  <c r="L13" i="12"/>
  <c r="H8" i="12"/>
  <c r="H7" i="12"/>
  <c r="H6" i="12"/>
  <c r="H5" i="12"/>
  <c r="T2" i="13"/>
  <c r="AH48" i="13"/>
  <c r="AN46" i="13"/>
  <c r="O43" i="13"/>
  <c r="L43" i="13"/>
  <c r="O42" i="13"/>
  <c r="L42" i="13"/>
  <c r="O41" i="13"/>
  <c r="L41" i="13"/>
  <c r="O40" i="13"/>
  <c r="L40" i="13"/>
  <c r="O39" i="13"/>
  <c r="L39" i="13"/>
  <c r="O38" i="13"/>
  <c r="L38" i="13"/>
  <c r="O37" i="13"/>
  <c r="L37" i="13"/>
  <c r="O36" i="13"/>
  <c r="L36" i="13"/>
  <c r="O35" i="13"/>
  <c r="L35" i="13"/>
  <c r="O34" i="13"/>
  <c r="L34" i="13"/>
  <c r="O33" i="13"/>
  <c r="L33" i="13"/>
  <c r="O32" i="13"/>
  <c r="L32" i="13"/>
  <c r="O31" i="13"/>
  <c r="L31" i="13"/>
  <c r="O30" i="13"/>
  <c r="L30" i="13"/>
  <c r="O29" i="13"/>
  <c r="L29" i="13"/>
  <c r="O28" i="13"/>
  <c r="L28" i="13"/>
  <c r="O27" i="13"/>
  <c r="L27" i="13"/>
  <c r="O26" i="13"/>
  <c r="L26" i="13"/>
  <c r="O25" i="13"/>
  <c r="L25" i="13"/>
  <c r="O24" i="13"/>
  <c r="L24" i="13"/>
  <c r="O23" i="13"/>
  <c r="L23" i="13"/>
  <c r="O22" i="13"/>
  <c r="L22" i="13"/>
  <c r="O21" i="13"/>
  <c r="L21" i="13"/>
  <c r="O20" i="13"/>
  <c r="L20" i="13"/>
  <c r="O19" i="13"/>
  <c r="L19" i="13"/>
  <c r="O18" i="13"/>
  <c r="L18" i="13"/>
  <c r="O17" i="13"/>
  <c r="L17" i="13"/>
  <c r="O16" i="13"/>
  <c r="L16" i="13"/>
  <c r="O15" i="13"/>
  <c r="O14" i="13"/>
  <c r="L14" i="13"/>
  <c r="O13" i="13"/>
  <c r="H8" i="13"/>
  <c r="H7" i="13"/>
  <c r="H6" i="13"/>
  <c r="H5" i="13"/>
  <c r="T2" i="4"/>
  <c r="AH48" i="4"/>
  <c r="AN46" i="4"/>
  <c r="O43" i="4"/>
  <c r="L43" i="4"/>
  <c r="O42" i="4"/>
  <c r="L42" i="4"/>
  <c r="O41" i="4"/>
  <c r="L41" i="4"/>
  <c r="O40" i="4"/>
  <c r="L40" i="4"/>
  <c r="O39" i="4"/>
  <c r="L39" i="4"/>
  <c r="O38" i="4"/>
  <c r="L38" i="4"/>
  <c r="O37" i="4"/>
  <c r="L37" i="4"/>
  <c r="O36" i="4"/>
  <c r="L36" i="4"/>
  <c r="O35" i="4"/>
  <c r="L35" i="4"/>
  <c r="O34" i="4"/>
  <c r="L34" i="4"/>
  <c r="O33" i="4"/>
  <c r="L33" i="4"/>
  <c r="O32" i="4"/>
  <c r="L32" i="4"/>
  <c r="O31" i="4"/>
  <c r="L31" i="4"/>
  <c r="O30" i="4"/>
  <c r="L30" i="4"/>
  <c r="O29" i="4"/>
  <c r="L29" i="4"/>
  <c r="O28" i="4"/>
  <c r="L28" i="4"/>
  <c r="O27" i="4"/>
  <c r="L27" i="4"/>
  <c r="O26" i="4"/>
  <c r="L26" i="4"/>
  <c r="O25" i="4"/>
  <c r="L25" i="4"/>
  <c r="O24" i="4"/>
  <c r="L24" i="4"/>
  <c r="O23" i="4"/>
  <c r="O22" i="4"/>
  <c r="L22" i="4"/>
  <c r="O21" i="4"/>
  <c r="L21" i="4"/>
  <c r="O20" i="4"/>
  <c r="L20" i="4"/>
  <c r="O19" i="4"/>
  <c r="L19" i="4"/>
  <c r="O18" i="4"/>
  <c r="L18" i="4"/>
  <c r="O17" i="4"/>
  <c r="L17" i="4"/>
  <c r="O16" i="4"/>
  <c r="L16" i="4"/>
  <c r="O15" i="4"/>
  <c r="L15" i="4"/>
  <c r="O14" i="4"/>
  <c r="L14" i="4"/>
  <c r="O13" i="4"/>
  <c r="L13" i="4"/>
  <c r="H8" i="4"/>
  <c r="H7" i="4"/>
  <c r="H6" i="4"/>
  <c r="H5" i="4"/>
  <c r="T2" i="3"/>
  <c r="AH48" i="3"/>
  <c r="AN46" i="3"/>
  <c r="O43" i="3"/>
  <c r="L43" i="3"/>
  <c r="O42" i="3"/>
  <c r="L42" i="3"/>
  <c r="O41" i="3"/>
  <c r="L41" i="3"/>
  <c r="O40" i="3"/>
  <c r="L40" i="3"/>
  <c r="O39" i="3"/>
  <c r="L39" i="3"/>
  <c r="O38" i="3"/>
  <c r="L38" i="3"/>
  <c r="O37" i="3"/>
  <c r="L37" i="3"/>
  <c r="O36" i="3"/>
  <c r="L36" i="3"/>
  <c r="O35" i="3"/>
  <c r="L35" i="3"/>
  <c r="O34" i="3"/>
  <c r="L34" i="3"/>
  <c r="O33" i="3"/>
  <c r="L33" i="3"/>
  <c r="O32" i="3"/>
  <c r="L32" i="3"/>
  <c r="O31" i="3"/>
  <c r="L31" i="3"/>
  <c r="O30" i="3"/>
  <c r="L30" i="3"/>
  <c r="O29" i="3"/>
  <c r="L29" i="3"/>
  <c r="O28" i="3"/>
  <c r="L28" i="3"/>
  <c r="O27" i="3"/>
  <c r="L27" i="3"/>
  <c r="O26" i="3"/>
  <c r="L26" i="3"/>
  <c r="O25" i="3"/>
  <c r="L25" i="3"/>
  <c r="O24" i="3"/>
  <c r="L24" i="3"/>
  <c r="O23" i="3"/>
  <c r="L23" i="3"/>
  <c r="O22" i="3"/>
  <c r="L22" i="3"/>
  <c r="O21" i="3"/>
  <c r="L21" i="3"/>
  <c r="O20" i="3"/>
  <c r="L20" i="3"/>
  <c r="O19" i="3"/>
  <c r="L19" i="3"/>
  <c r="O18" i="3"/>
  <c r="L18" i="3"/>
  <c r="O17" i="3"/>
  <c r="L17" i="3"/>
  <c r="L16" i="3"/>
  <c r="O15" i="3"/>
  <c r="L15" i="3"/>
  <c r="O14" i="3"/>
  <c r="L14" i="3"/>
  <c r="O13" i="3"/>
  <c r="H8" i="3"/>
  <c r="H7" i="3"/>
  <c r="H6" i="3"/>
  <c r="H5" i="3"/>
  <c r="AH48" i="2"/>
  <c r="T2" i="2"/>
  <c r="AN46" i="2"/>
  <c r="O43" i="2"/>
  <c r="L43" i="2"/>
  <c r="L42" i="2"/>
  <c r="O40" i="2"/>
  <c r="L40" i="2"/>
  <c r="O39" i="2"/>
  <c r="L39" i="2"/>
  <c r="O38" i="2"/>
  <c r="L38" i="2"/>
  <c r="O37" i="2"/>
  <c r="L37" i="2"/>
  <c r="O36" i="2"/>
  <c r="L36" i="2"/>
  <c r="O35" i="2"/>
  <c r="L35" i="2"/>
  <c r="O34" i="2"/>
  <c r="L34" i="2"/>
  <c r="O33" i="2"/>
  <c r="L33" i="2"/>
  <c r="O32" i="2"/>
  <c r="L32" i="2"/>
  <c r="O31" i="2"/>
  <c r="L31" i="2"/>
  <c r="O30" i="2"/>
  <c r="L30" i="2"/>
  <c r="O29" i="2"/>
  <c r="O28" i="2"/>
  <c r="L28" i="2"/>
  <c r="O27" i="2"/>
  <c r="L27" i="2"/>
  <c r="O26" i="2"/>
  <c r="L26" i="2"/>
  <c r="O25" i="2"/>
  <c r="L25" i="2"/>
  <c r="O24" i="2"/>
  <c r="L24" i="2"/>
  <c r="O23" i="2"/>
  <c r="O22" i="2"/>
  <c r="L22" i="2"/>
  <c r="O21" i="2"/>
  <c r="L21" i="2"/>
  <c r="O20" i="2"/>
  <c r="L20" i="2"/>
  <c r="O19" i="2"/>
  <c r="L19" i="2"/>
  <c r="O18" i="2"/>
  <c r="L18" i="2"/>
  <c r="O17" i="2"/>
  <c r="L17" i="2"/>
  <c r="O16" i="2"/>
  <c r="L16" i="2"/>
  <c r="O15" i="2"/>
  <c r="L15" i="2"/>
  <c r="O14" i="2"/>
  <c r="L14" i="2"/>
  <c r="O13" i="2"/>
  <c r="L13" i="2"/>
  <c r="H8" i="2"/>
  <c r="H7" i="2"/>
  <c r="H6" i="2"/>
  <c r="H5" i="2"/>
  <c r="AF49" i="1"/>
  <c r="O14" i="1"/>
  <c r="AK43" i="1"/>
  <c r="AK15" i="1"/>
  <c r="AK14" i="1"/>
  <c r="AK13" i="1"/>
  <c r="AW2" i="1"/>
  <c r="L18" i="1"/>
  <c r="L13" i="1"/>
  <c r="AX13" i="1" s="1"/>
  <c r="AV20" i="1"/>
  <c r="AV21" i="1"/>
  <c r="AV22" i="1"/>
  <c r="AV23" i="1"/>
  <c r="AV24" i="1"/>
  <c r="AV25" i="1"/>
  <c r="AV14" i="1"/>
  <c r="L14" i="1"/>
  <c r="AK33" i="1"/>
  <c r="AK34" i="1"/>
  <c r="AK35" i="1"/>
  <c r="AK36" i="1"/>
  <c r="AK37" i="1"/>
  <c r="AK38" i="1"/>
  <c r="AK39" i="1"/>
  <c r="AK40" i="1"/>
  <c r="AK41" i="1"/>
  <c r="AK42" i="1"/>
  <c r="AD8" i="1"/>
  <c r="AE8" i="1"/>
  <c r="AF8" i="1"/>
  <c r="AG8" i="1"/>
  <c r="AH8" i="1"/>
  <c r="AI8" i="1"/>
  <c r="AC8" i="1"/>
  <c r="O13" i="1"/>
  <c r="BC13" i="1" s="1"/>
  <c r="Q9" i="14"/>
  <c r="P9" i="14"/>
  <c r="T9" i="14"/>
  <c r="S9" i="14"/>
  <c r="AF8" i="2" s="1"/>
  <c r="L38" i="1"/>
  <c r="J10" i="14"/>
  <c r="U8" i="1"/>
  <c r="AC2" i="14"/>
  <c r="AC28" i="14"/>
  <c r="H10" i="14"/>
  <c r="V8" i="3" s="1"/>
  <c r="K9" i="14"/>
  <c r="AV15" i="1"/>
  <c r="AV16" i="1"/>
  <c r="AV17" i="1"/>
  <c r="AV18" i="1"/>
  <c r="AV19" i="1"/>
  <c r="AV26" i="1"/>
  <c r="AV27" i="1"/>
  <c r="AV28" i="1"/>
  <c r="AV29" i="1"/>
  <c r="AV30" i="1"/>
  <c r="AV31" i="1"/>
  <c r="AV32" i="1"/>
  <c r="AV33" i="1"/>
  <c r="AV34" i="1"/>
  <c r="AV35" i="1"/>
  <c r="AV36" i="1"/>
  <c r="AV37" i="1"/>
  <c r="AV38" i="1"/>
  <c r="AV39" i="1"/>
  <c r="AV40" i="1"/>
  <c r="AV41" i="1"/>
  <c r="AV42" i="1"/>
  <c r="AV43" i="1"/>
  <c r="B2" i="14"/>
  <c r="B2" i="15"/>
  <c r="H5" i="1"/>
  <c r="H6" i="1"/>
  <c r="H7" i="1"/>
  <c r="H8" i="1"/>
  <c r="V8" i="1"/>
  <c r="W8" i="1"/>
  <c r="X8" i="1"/>
  <c r="Y8" i="1"/>
  <c r="Z8" i="1"/>
  <c r="AA8" i="1"/>
  <c r="L15" i="1"/>
  <c r="O15" i="1"/>
  <c r="L16" i="1"/>
  <c r="O16" i="1"/>
  <c r="AK16" i="1"/>
  <c r="L17" i="1"/>
  <c r="O17" i="1"/>
  <c r="AK17" i="1"/>
  <c r="O18" i="1"/>
  <c r="AK18" i="1"/>
  <c r="L19" i="1"/>
  <c r="O19" i="1"/>
  <c r="AK19" i="1"/>
  <c r="L20" i="1"/>
  <c r="O20" i="1"/>
  <c r="AK20" i="1"/>
  <c r="L21" i="1"/>
  <c r="O21" i="1"/>
  <c r="AK21" i="1"/>
  <c r="L22" i="1"/>
  <c r="O22" i="1"/>
  <c r="AK22" i="1"/>
  <c r="L23" i="1"/>
  <c r="O23" i="1"/>
  <c r="AK23" i="1"/>
  <c r="L24" i="1"/>
  <c r="O24" i="1"/>
  <c r="AK24" i="1"/>
  <c r="L25" i="1"/>
  <c r="O25" i="1"/>
  <c r="AK25" i="1"/>
  <c r="L26" i="1"/>
  <c r="O26" i="1"/>
  <c r="AK26" i="1"/>
  <c r="L27" i="1"/>
  <c r="O27" i="1"/>
  <c r="AK27" i="1"/>
  <c r="L28" i="1"/>
  <c r="O28" i="1"/>
  <c r="AK28" i="1"/>
  <c r="L29" i="1"/>
  <c r="O29" i="1"/>
  <c r="AK29" i="1"/>
  <c r="L30" i="1"/>
  <c r="O30" i="1"/>
  <c r="AK30" i="1"/>
  <c r="L31" i="1"/>
  <c r="O31" i="1"/>
  <c r="AK31" i="1"/>
  <c r="L32" i="1"/>
  <c r="O32" i="1"/>
  <c r="AK32" i="1"/>
  <c r="L33" i="1"/>
  <c r="O33" i="1"/>
  <c r="L34" i="1"/>
  <c r="O34" i="1"/>
  <c r="L35" i="1"/>
  <c r="O35" i="1"/>
  <c r="L36" i="1"/>
  <c r="O36" i="1"/>
  <c r="L37" i="1"/>
  <c r="O37" i="1"/>
  <c r="O38" i="1"/>
  <c r="L39" i="1"/>
  <c r="O39" i="1"/>
  <c r="L40" i="1"/>
  <c r="O40" i="1"/>
  <c r="L41" i="1"/>
  <c r="O41" i="1"/>
  <c r="L42" i="1"/>
  <c r="O42" i="1"/>
  <c r="L43" i="1"/>
  <c r="O43" i="1"/>
  <c r="AN46" i="1"/>
  <c r="M9" i="14"/>
  <c r="M10" i="14" s="1"/>
  <c r="C16" i="14"/>
  <c r="O7" i="8" s="1"/>
  <c r="E6" i="15"/>
  <c r="AB5" i="14"/>
  <c r="N8" i="14" s="1"/>
  <c r="W8" i="14" s="1"/>
  <c r="AD23" i="12"/>
  <c r="AD23" i="4"/>
  <c r="AD13" i="10"/>
  <c r="AD40" i="6"/>
  <c r="AD13" i="12"/>
  <c r="AD19" i="11"/>
  <c r="AD37" i="2"/>
  <c r="AD20" i="3"/>
  <c r="AD20" i="4"/>
  <c r="AD23" i="13"/>
  <c r="AD42" i="10"/>
  <c r="AD35" i="9"/>
  <c r="AD26" i="9"/>
  <c r="O7" i="13"/>
  <c r="AD18" i="8" l="1"/>
  <c r="AD17" i="8"/>
  <c r="AD25" i="13"/>
  <c r="X33" i="10"/>
  <c r="AD32" i="7"/>
  <c r="X42" i="7"/>
  <c r="X23" i="7"/>
  <c r="AD36" i="2"/>
  <c r="X43" i="3"/>
  <c r="AD25" i="4"/>
  <c r="AD43" i="9"/>
  <c r="AF43" i="9" s="1"/>
  <c r="AD41" i="6"/>
  <c r="X41" i="4"/>
  <c r="AD33" i="3"/>
  <c r="AD16" i="4"/>
  <c r="X33" i="2"/>
  <c r="X36" i="3"/>
  <c r="AD22" i="7"/>
  <c r="AD15" i="9"/>
  <c r="X43" i="6"/>
  <c r="AK44" i="10"/>
  <c r="G18" i="15" s="1"/>
  <c r="X38" i="8"/>
  <c r="AD26" i="4"/>
  <c r="X16" i="10"/>
  <c r="AD30" i="6"/>
  <c r="X36" i="11"/>
  <c r="X27" i="11"/>
  <c r="AD25" i="2"/>
  <c r="X21" i="13"/>
  <c r="X16" i="11"/>
  <c r="X19" i="11"/>
  <c r="X17" i="6"/>
  <c r="X22" i="13"/>
  <c r="AD41" i="11"/>
  <c r="X39" i="8"/>
  <c r="AD42" i="12"/>
  <c r="AD17" i="6"/>
  <c r="AD14" i="6"/>
  <c r="X31" i="2"/>
  <c r="AD13" i="3"/>
  <c r="AD26" i="6"/>
  <c r="AD43" i="4"/>
  <c r="AD23" i="6"/>
  <c r="AD17" i="4"/>
  <c r="AD33" i="13"/>
  <c r="AD22" i="11"/>
  <c r="AD19" i="7"/>
  <c r="AD34" i="6"/>
  <c r="AD16" i="6"/>
  <c r="AD39" i="3"/>
  <c r="X40" i="3"/>
  <c r="AD27" i="4"/>
  <c r="X25" i="7"/>
  <c r="AD29" i="2"/>
  <c r="X27" i="3"/>
  <c r="AK44" i="9"/>
  <c r="G19" i="15" s="1"/>
  <c r="AK44" i="12"/>
  <c r="G16" i="15" s="1"/>
  <c r="AK44" i="7"/>
  <c r="G21" i="15" s="1"/>
  <c r="AD17" i="7"/>
  <c r="AD38" i="9"/>
  <c r="AD13" i="6"/>
  <c r="AD16" i="9"/>
  <c r="X33" i="9"/>
  <c r="X19" i="8"/>
  <c r="AD14" i="13"/>
  <c r="AD34" i="9"/>
  <c r="AD39" i="6"/>
  <c r="AD32" i="11"/>
  <c r="AD19" i="3"/>
  <c r="X36" i="13"/>
  <c r="AD32" i="12"/>
  <c r="X42" i="11"/>
  <c r="AD36" i="6"/>
  <c r="AD41" i="3"/>
  <c r="AY13" i="1"/>
  <c r="AK44" i="4"/>
  <c r="G14" i="15" s="1"/>
  <c r="AD36" i="13"/>
  <c r="X24" i="6"/>
  <c r="AD19" i="6"/>
  <c r="AK44" i="3"/>
  <c r="G13" i="15" s="1"/>
  <c r="AK44" i="8"/>
  <c r="G20" i="15" s="1"/>
  <c r="X28" i="7"/>
  <c r="AC6" i="14"/>
  <c r="AC17" i="14" s="1"/>
  <c r="D13" i="1"/>
  <c r="D14" i="1" s="1"/>
  <c r="G17" i="14"/>
  <c r="U8" i="9"/>
  <c r="V10" i="14"/>
  <c r="U10" i="14"/>
  <c r="AH8" i="2"/>
  <c r="T10" i="14"/>
  <c r="AG8" i="3" s="1"/>
  <c r="AG8" i="2"/>
  <c r="Q10" i="14"/>
  <c r="AD8" i="3" s="1"/>
  <c r="AD8" i="2"/>
  <c r="P10" i="14"/>
  <c r="AC8" i="2"/>
  <c r="AA8" i="2"/>
  <c r="K10" i="14"/>
  <c r="Y8" i="3" s="1"/>
  <c r="Y8" i="2"/>
  <c r="J11" i="14"/>
  <c r="X8" i="4" s="1"/>
  <c r="X8" i="3"/>
  <c r="AE8" i="4"/>
  <c r="AD19" i="4"/>
  <c r="AD29" i="4"/>
  <c r="X18" i="11"/>
  <c r="X32" i="9"/>
  <c r="X35" i="13"/>
  <c r="AD17" i="13"/>
  <c r="X41" i="2"/>
  <c r="AD19" i="9"/>
  <c r="AD38" i="13"/>
  <c r="AD37" i="10"/>
  <c r="AD13" i="9"/>
  <c r="AD25" i="8"/>
  <c r="AD23" i="7"/>
  <c r="AD25" i="6"/>
  <c r="AD20" i="6"/>
  <c r="AD14" i="2"/>
  <c r="AD20" i="2"/>
  <c r="AD31" i="2"/>
  <c r="X38" i="10"/>
  <c r="AD35" i="10"/>
  <c r="X40" i="11"/>
  <c r="AD38" i="10"/>
  <c r="AD17" i="9"/>
  <c r="AD19" i="8"/>
  <c r="AD16" i="8"/>
  <c r="AD15" i="8"/>
  <c r="AD16" i="7"/>
  <c r="X39" i="4"/>
  <c r="X27" i="4"/>
  <c r="AD15" i="4"/>
  <c r="AD40" i="13"/>
  <c r="AD13" i="4"/>
  <c r="AD13" i="2"/>
  <c r="AD23" i="8"/>
  <c r="AD35" i="11"/>
  <c r="AD29" i="7"/>
  <c r="AK44" i="6"/>
  <c r="G22" i="15" s="1"/>
  <c r="X21" i="6"/>
  <c r="AD26" i="12"/>
  <c r="AD38" i="11"/>
  <c r="AD32" i="6"/>
  <c r="AD28" i="6"/>
  <c r="AD15" i="3"/>
  <c r="AD34" i="7"/>
  <c r="AD28" i="7"/>
  <c r="AD38" i="6"/>
  <c r="AD27" i="6"/>
  <c r="AD24" i="6"/>
  <c r="AD22" i="6"/>
  <c r="AD18" i="6"/>
  <c r="AD15" i="7"/>
  <c r="AD18" i="7"/>
  <c r="AD40" i="7"/>
  <c r="AD41" i="7"/>
  <c r="AD43" i="7"/>
  <c r="AF43" i="7" s="1"/>
  <c r="AD33" i="7"/>
  <c r="AD30" i="7"/>
  <c r="AD25" i="7"/>
  <c r="AD42" i="7"/>
  <c r="AD35" i="7"/>
  <c r="AD22" i="8"/>
  <c r="AD14" i="8"/>
  <c r="AD21" i="8"/>
  <c r="AD34" i="8"/>
  <c r="AD43" i="8"/>
  <c r="AD20" i="8"/>
  <c r="AD36" i="8"/>
  <c r="AD22" i="9"/>
  <c r="AD18" i="9"/>
  <c r="AD14" i="9"/>
  <c r="AD40" i="9"/>
  <c r="AD43" i="10"/>
  <c r="AD27" i="10"/>
  <c r="AD28" i="10"/>
  <c r="AD31" i="10"/>
  <c r="AD40" i="11"/>
  <c r="AD17" i="11"/>
  <c r="AD20" i="11"/>
  <c r="AD27" i="11"/>
  <c r="AD26" i="11"/>
  <c r="AD39" i="12"/>
  <c r="AD29" i="12"/>
  <c r="AD24" i="12"/>
  <c r="AD34" i="12"/>
  <c r="AD30" i="12"/>
  <c r="AD38" i="12"/>
  <c r="AD43" i="12"/>
  <c r="AF43" i="12" s="1"/>
  <c r="AD16" i="12"/>
  <c r="AD40" i="12"/>
  <c r="AD24" i="13"/>
  <c r="AD13" i="13"/>
  <c r="AD26" i="13"/>
  <c r="AD20" i="13"/>
  <c r="AD30" i="13"/>
  <c r="AD21" i="13"/>
  <c r="AD32" i="13"/>
  <c r="AD18" i="13"/>
  <c r="AD22" i="4"/>
  <c r="AD23" i="3"/>
  <c r="AD35" i="3"/>
  <c r="AD31" i="3"/>
  <c r="AD16" i="3"/>
  <c r="AD24" i="3"/>
  <c r="AD34" i="2"/>
  <c r="AD30" i="2"/>
  <c r="AD32" i="2"/>
  <c r="AD38" i="2"/>
  <c r="AD24" i="2"/>
  <c r="AD40" i="2"/>
  <c r="AD28" i="2"/>
  <c r="X30" i="8"/>
  <c r="AD42" i="8"/>
  <c r="AD35" i="8"/>
  <c r="AD37" i="8"/>
  <c r="AD24" i="8"/>
  <c r="AD31" i="8"/>
  <c r="AD42" i="6"/>
  <c r="AD43" i="6"/>
  <c r="AD35" i="6"/>
  <c r="AD21" i="6"/>
  <c r="AD15" i="6"/>
  <c r="AD31" i="6"/>
  <c r="AD24" i="7"/>
  <c r="AD26" i="7"/>
  <c r="AD36" i="7"/>
  <c r="AD27" i="7"/>
  <c r="AD38" i="7"/>
  <c r="AD37" i="7"/>
  <c r="AD13" i="8"/>
  <c r="AD40" i="8"/>
  <c r="AD30" i="8"/>
  <c r="AD29" i="8"/>
  <c r="AD38" i="8"/>
  <c r="AD27" i="8"/>
  <c r="AD41" i="8"/>
  <c r="AD33" i="8"/>
  <c r="AD41" i="9"/>
  <c r="AD37" i="9"/>
  <c r="AD28" i="9"/>
  <c r="AD23" i="9"/>
  <c r="AD33" i="9"/>
  <c r="AD32" i="9"/>
  <c r="AD16" i="10"/>
  <c r="AD36" i="10"/>
  <c r="AD32" i="10"/>
  <c r="AD34" i="10"/>
  <c r="AD40" i="10"/>
  <c r="AD26" i="10"/>
  <c r="AD30" i="10"/>
  <c r="AD18" i="10"/>
  <c r="AD25" i="10"/>
  <c r="AD24" i="11"/>
  <c r="AD43" i="11"/>
  <c r="AD25" i="11"/>
  <c r="AD39" i="11"/>
  <c r="AD28" i="11"/>
  <c r="AD16" i="11"/>
  <c r="AD33" i="11"/>
  <c r="AD35" i="12"/>
  <c r="AD27" i="12"/>
  <c r="AD20" i="12"/>
  <c r="AD19" i="12"/>
  <c r="AD14" i="12"/>
  <c r="AD16" i="13"/>
  <c r="AD37" i="13"/>
  <c r="AD29" i="13"/>
  <c r="AD15" i="13"/>
  <c r="AD39" i="4"/>
  <c r="AD38" i="4"/>
  <c r="AD37" i="4"/>
  <c r="AD14" i="4"/>
  <c r="AD32" i="4"/>
  <c r="AD21" i="4"/>
  <c r="AD36" i="4"/>
  <c r="AD14" i="3"/>
  <c r="AD25" i="3"/>
  <c r="AD32" i="3"/>
  <c r="AD42" i="3"/>
  <c r="AD18" i="3"/>
  <c r="AD40" i="3"/>
  <c r="AD21" i="3"/>
  <c r="AD15" i="2"/>
  <c r="AD43" i="2"/>
  <c r="AF43" i="2" s="1"/>
  <c r="AD41" i="2"/>
  <c r="AD26" i="2"/>
  <c r="BB13" i="1"/>
  <c r="AK44" i="1"/>
  <c r="G11" i="15" s="1"/>
  <c r="F10" i="15"/>
  <c r="O7" i="9"/>
  <c r="AH49" i="1"/>
  <c r="B13" i="1"/>
  <c r="B14" i="1" s="1"/>
  <c r="B15" i="1" s="1"/>
  <c r="B16" i="1" s="1"/>
  <c r="C16" i="1" s="1"/>
  <c r="AB6" i="14"/>
  <c r="N9" i="14" s="1"/>
  <c r="W9" i="14" s="1"/>
  <c r="AC31" i="14"/>
  <c r="W7" i="14"/>
  <c r="L10" i="14"/>
  <c r="N7" i="14"/>
  <c r="AC25" i="14"/>
  <c r="D26" i="14" s="1"/>
  <c r="AC30" i="14"/>
  <c r="AD38" i="3"/>
  <c r="X22" i="11"/>
  <c r="AD18" i="2"/>
  <c r="AD39" i="13"/>
  <c r="AD36" i="11"/>
  <c r="AD30" i="4"/>
  <c r="AD17" i="2"/>
  <c r="AD43" i="13"/>
  <c r="AD25" i="12"/>
  <c r="AD21" i="10"/>
  <c r="AD23" i="10"/>
  <c r="AD35" i="2"/>
  <c r="AD23" i="2"/>
  <c r="AD33" i="2"/>
  <c r="AD26" i="3"/>
  <c r="AD42" i="11"/>
  <c r="X22" i="2"/>
  <c r="AD41" i="13"/>
  <c r="AD35" i="13"/>
  <c r="AD18" i="12"/>
  <c r="AD37" i="11"/>
  <c r="AD34" i="11"/>
  <c r="X35" i="11"/>
  <c r="AD21" i="11"/>
  <c r="AD18" i="11"/>
  <c r="AD41" i="10"/>
  <c r="X25" i="10"/>
  <c r="AD19" i="10"/>
  <c r="AD29" i="9"/>
  <c r="AD31" i="7"/>
  <c r="AD37" i="6"/>
  <c r="AD33" i="6"/>
  <c r="X39" i="6"/>
  <c r="AD29" i="6"/>
  <c r="AD28" i="13"/>
  <c r="AD36" i="12"/>
  <c r="AD22" i="10"/>
  <c r="AD29" i="10"/>
  <c r="AD13" i="7"/>
  <c r="AD42" i="2"/>
  <c r="AF42" i="2" s="1"/>
  <c r="X40" i="2"/>
  <c r="AC24" i="14"/>
  <c r="AC23" i="14"/>
  <c r="AD21" i="2"/>
  <c r="AD34" i="4"/>
  <c r="AD31" i="4"/>
  <c r="AK44" i="13"/>
  <c r="G15" i="15" s="1"/>
  <c r="X21" i="9"/>
  <c r="X26" i="11"/>
  <c r="AD15" i="11"/>
  <c r="AD14" i="11"/>
  <c r="AD13" i="11"/>
  <c r="AD21" i="12"/>
  <c r="AD35" i="4"/>
  <c r="AD27" i="13"/>
  <c r="AD17" i="12"/>
  <c r="AD22" i="12"/>
  <c r="AD23" i="11"/>
  <c r="AD20" i="10"/>
  <c r="AD43" i="3"/>
  <c r="AD30" i="11"/>
  <c r="AD21" i="9"/>
  <c r="AD20" i="9"/>
  <c r="AD20" i="7"/>
  <c r="AD31" i="11"/>
  <c r="AD17" i="3"/>
  <c r="AD33" i="4"/>
  <c r="AD39" i="9"/>
  <c r="AD15" i="12"/>
  <c r="AD22" i="3"/>
  <c r="X41" i="11"/>
  <c r="AD25" i="9"/>
  <c r="AD42" i="9"/>
  <c r="X21" i="8"/>
  <c r="AD22" i="2"/>
  <c r="AD19" i="2"/>
  <c r="AD39" i="2"/>
  <c r="AD27" i="2"/>
  <c r="AD41" i="4"/>
  <c r="AC27" i="14"/>
  <c r="AC26" i="14"/>
  <c r="AC29" i="14"/>
  <c r="AK44" i="2"/>
  <c r="G12" i="15" s="1"/>
  <c r="AD30" i="3"/>
  <c r="AD42" i="4"/>
  <c r="AD41" i="12"/>
  <c r="AD34" i="3"/>
  <c r="AD36" i="3"/>
  <c r="AD22" i="13"/>
  <c r="AD31" i="12"/>
  <c r="AD27" i="3"/>
  <c r="AD28" i="3"/>
  <c r="AD29" i="3"/>
  <c r="AD18" i="4"/>
  <c r="AD28" i="4"/>
  <c r="AD19" i="13"/>
  <c r="AD31" i="13"/>
  <c r="X33" i="13"/>
  <c r="AD28" i="12"/>
  <c r="AD29" i="11"/>
  <c r="AD15" i="10"/>
  <c r="X16" i="3"/>
  <c r="X17" i="13"/>
  <c r="AD34" i="13"/>
  <c r="AD37" i="12"/>
  <c r="AD37" i="3"/>
  <c r="AD40" i="4"/>
  <c r="AD42" i="13"/>
  <c r="AD33" i="12"/>
  <c r="AD17" i="10"/>
  <c r="AD24" i="9"/>
  <c r="X40" i="9"/>
  <c r="AD33" i="10"/>
  <c r="AD39" i="10"/>
  <c r="AD27" i="9"/>
  <c r="AD26" i="8"/>
  <c r="X31" i="8"/>
  <c r="AD32" i="8"/>
  <c r="AD24" i="4"/>
  <c r="AD28" i="8"/>
  <c r="AK44" i="11"/>
  <c r="G17" i="15" s="1"/>
  <c r="X18" i="10"/>
  <c r="AD24" i="10"/>
  <c r="AD39" i="8"/>
  <c r="AD36" i="9"/>
  <c r="AD21" i="7"/>
  <c r="AD39" i="7"/>
  <c r="X42" i="9"/>
  <c r="AD14" i="7"/>
  <c r="X34" i="7"/>
  <c r="AD31" i="9"/>
  <c r="X27" i="6"/>
  <c r="X32" i="7"/>
  <c r="AF43" i="4"/>
  <c r="O7" i="11"/>
  <c r="O7" i="12"/>
  <c r="O7" i="7"/>
  <c r="O7" i="4"/>
  <c r="O7" i="6"/>
  <c r="O7" i="2"/>
  <c r="O7" i="10"/>
  <c r="O7" i="1"/>
  <c r="O7" i="3"/>
  <c r="J12" i="14"/>
  <c r="X8" i="13" s="1"/>
  <c r="T11" i="14"/>
  <c r="AG8" i="4" s="1"/>
  <c r="S10" i="14"/>
  <c r="AF8" i="3" s="1"/>
  <c r="K11" i="14"/>
  <c r="Y8" i="4" s="1"/>
  <c r="I10" i="14"/>
  <c r="W8" i="3" s="1"/>
  <c r="D15" i="1" l="1"/>
  <c r="X28" i="12"/>
  <c r="X16" i="7"/>
  <c r="X36" i="2"/>
  <c r="X33" i="8"/>
  <c r="X32" i="3"/>
  <c r="X31" i="13"/>
  <c r="X35" i="9"/>
  <c r="X19" i="9"/>
  <c r="X27" i="13"/>
  <c r="X36" i="7"/>
  <c r="X40" i="8"/>
  <c r="X39" i="7"/>
  <c r="X17" i="10"/>
  <c r="X14" i="9"/>
  <c r="X38" i="11"/>
  <c r="X41" i="6"/>
  <c r="X26" i="9"/>
  <c r="X35" i="7"/>
  <c r="X16" i="13"/>
  <c r="X24" i="12"/>
  <c r="X14" i="10"/>
  <c r="X24" i="8"/>
  <c r="X17" i="4"/>
  <c r="X15" i="10"/>
  <c r="X37" i="3"/>
  <c r="X19" i="4"/>
  <c r="X20" i="11"/>
  <c r="X40" i="12"/>
  <c r="X42" i="3"/>
  <c r="X40" i="13"/>
  <c r="X39" i="10"/>
  <c r="X36" i="8"/>
  <c r="X43" i="12"/>
  <c r="Z43" i="12" s="1"/>
  <c r="AH43" i="12" s="1"/>
  <c r="X30" i="6"/>
  <c r="X40" i="7"/>
  <c r="X37" i="2"/>
  <c r="X35" i="8"/>
  <c r="X38" i="7"/>
  <c r="X31" i="4"/>
  <c r="X16" i="12"/>
  <c r="X37" i="12"/>
  <c r="X34" i="12"/>
  <c r="X23" i="13"/>
  <c r="X23" i="9"/>
  <c r="X35" i="4"/>
  <c r="X37" i="9"/>
  <c r="X29" i="7"/>
  <c r="X34" i="8"/>
  <c r="X41" i="10"/>
  <c r="X20" i="2"/>
  <c r="X17" i="8"/>
  <c r="X15" i="6"/>
  <c r="X39" i="2"/>
  <c r="X22" i="3"/>
  <c r="X26" i="2"/>
  <c r="X18" i="13"/>
  <c r="X39" i="3"/>
  <c r="X42" i="4"/>
  <c r="X36" i="6"/>
  <c r="X22" i="9"/>
  <c r="X23" i="6"/>
  <c r="X25" i="2"/>
  <c r="X21" i="10"/>
  <c r="X35" i="2"/>
  <c r="X29" i="6"/>
  <c r="X41" i="3"/>
  <c r="X34" i="11"/>
  <c r="X27" i="10"/>
  <c r="X26" i="13"/>
  <c r="X18" i="4"/>
  <c r="X28" i="13"/>
  <c r="X17" i="3"/>
  <c r="X35" i="6"/>
  <c r="X22" i="8"/>
  <c r="X30" i="13"/>
  <c r="X17" i="9"/>
  <c r="X18" i="7"/>
  <c r="X31" i="6"/>
  <c r="X25" i="4"/>
  <c r="X14" i="12"/>
  <c r="X14" i="13"/>
  <c r="X18" i="3"/>
  <c r="X30" i="10"/>
  <c r="X17" i="12"/>
  <c r="X16" i="9"/>
  <c r="X43" i="8"/>
  <c r="X23" i="11"/>
  <c r="X16" i="8"/>
  <c r="X34" i="9"/>
  <c r="X29" i="10"/>
  <c r="X38" i="13"/>
  <c r="X32" i="13"/>
  <c r="X14" i="7"/>
  <c r="X33" i="11"/>
  <c r="X29" i="3"/>
  <c r="X14" i="6"/>
  <c r="X13" i="12"/>
  <c r="X22" i="7"/>
  <c r="X15" i="9"/>
  <c r="X30" i="4"/>
  <c r="X14" i="8"/>
  <c r="X31" i="7"/>
  <c r="X40" i="10"/>
  <c r="X42" i="10"/>
  <c r="X39" i="9"/>
  <c r="X33" i="12"/>
  <c r="X33" i="7"/>
  <c r="X29" i="2"/>
  <c r="X24" i="10"/>
  <c r="X31" i="10"/>
  <c r="X22" i="10"/>
  <c r="X33" i="4"/>
  <c r="X26" i="6"/>
  <c r="X21" i="11"/>
  <c r="X13" i="9"/>
  <c r="X38" i="12"/>
  <c r="X38" i="9"/>
  <c r="X28" i="3"/>
  <c r="X30" i="11"/>
  <c r="X42" i="8"/>
  <c r="X30" i="7"/>
  <c r="X13" i="7"/>
  <c r="X42" i="13"/>
  <c r="X28" i="11"/>
  <c r="X24" i="13"/>
  <c r="X33" i="3"/>
  <c r="X17" i="2"/>
  <c r="X37" i="6"/>
  <c r="X16" i="4"/>
  <c r="X34" i="13"/>
  <c r="X22" i="6"/>
  <c r="X20" i="7"/>
  <c r="X27" i="7"/>
  <c r="X32" i="10"/>
  <c r="X32" i="12"/>
  <c r="X31" i="11"/>
  <c r="X22" i="12"/>
  <c r="X15" i="13"/>
  <c r="X27" i="8"/>
  <c r="X28" i="4"/>
  <c r="X34" i="3"/>
  <c r="X41" i="7"/>
  <c r="X26" i="7"/>
  <c r="X29" i="4"/>
  <c r="X43" i="11"/>
  <c r="X18" i="6"/>
  <c r="X35" i="10"/>
  <c r="X19" i="6"/>
  <c r="X24" i="9"/>
  <c r="X31" i="3"/>
  <c r="X25" i="6"/>
  <c r="X43" i="10"/>
  <c r="X19" i="7"/>
  <c r="X28" i="6"/>
  <c r="X24" i="7"/>
  <c r="X37" i="8"/>
  <c r="X23" i="3"/>
  <c r="X19" i="10"/>
  <c r="X43" i="7"/>
  <c r="Z43" i="7" s="1"/>
  <c r="AH43" i="7" s="1"/>
  <c r="X23" i="4"/>
  <c r="X29" i="11"/>
  <c r="X24" i="3"/>
  <c r="X13" i="8"/>
  <c r="X25" i="9"/>
  <c r="X40" i="6"/>
  <c r="X28" i="9"/>
  <c r="X20" i="9"/>
  <c r="X13" i="6"/>
  <c r="X32" i="6"/>
  <c r="X25" i="11"/>
  <c r="X22" i="1"/>
  <c r="Q11" i="14"/>
  <c r="AD8" i="4" s="1"/>
  <c r="X17" i="11"/>
  <c r="X37" i="11"/>
  <c r="X15" i="3"/>
  <c r="X14" i="3"/>
  <c r="X25" i="8"/>
  <c r="X19" i="2"/>
  <c r="X30" i="12"/>
  <c r="AD16" i="2"/>
  <c r="AD46" i="2" s="1"/>
  <c r="X25" i="1"/>
  <c r="AD46" i="6"/>
  <c r="X41" i="8"/>
  <c r="X32" i="8"/>
  <c r="X21" i="4"/>
  <c r="X39" i="12"/>
  <c r="X18" i="12"/>
  <c r="X32" i="2"/>
  <c r="X36" i="4"/>
  <c r="X19" i="3"/>
  <c r="X27" i="2"/>
  <c r="X22" i="4"/>
  <c r="X38" i="6"/>
  <c r="X14" i="4"/>
  <c r="X38" i="3"/>
  <c r="X30" i="2"/>
  <c r="X20" i="1"/>
  <c r="X25" i="12"/>
  <c r="X25" i="3"/>
  <c r="X28" i="10"/>
  <c r="X42" i="2"/>
  <c r="Z42" i="2" s="1"/>
  <c r="AH42" i="2" s="1"/>
  <c r="X43" i="9"/>
  <c r="Z43" i="9" s="1"/>
  <c r="AH43" i="9" s="1"/>
  <c r="X42" i="6"/>
  <c r="X20" i="4"/>
  <c r="X15" i="7"/>
  <c r="X20" i="10"/>
  <c r="X27" i="9"/>
  <c r="X26" i="10"/>
  <c r="X20" i="13"/>
  <c r="X24" i="11"/>
  <c r="X31" i="9"/>
  <c r="X43" i="13"/>
  <c r="X24" i="2"/>
  <c r="X26" i="4"/>
  <c r="X24" i="1"/>
  <c r="X26" i="1"/>
  <c r="X13" i="3"/>
  <c r="X15" i="11"/>
  <c r="X20" i="6"/>
  <c r="X34" i="4"/>
  <c r="X21" i="7"/>
  <c r="X35" i="3"/>
  <c r="X19" i="13"/>
  <c r="X39" i="11"/>
  <c r="X13" i="10"/>
  <c r="U8" i="8"/>
  <c r="G18" i="14"/>
  <c r="V11" i="14"/>
  <c r="U11" i="14"/>
  <c r="AH8" i="3"/>
  <c r="P11" i="14"/>
  <c r="AC8" i="3"/>
  <c r="M11" i="14"/>
  <c r="AA8" i="3"/>
  <c r="L11" i="14"/>
  <c r="L12" i="14" s="1"/>
  <c r="Z8" i="3"/>
  <c r="AE8" i="13"/>
  <c r="X36" i="10"/>
  <c r="X36" i="12"/>
  <c r="X32" i="4"/>
  <c r="X17" i="1"/>
  <c r="X41" i="12"/>
  <c r="X19" i="12"/>
  <c r="X37" i="4"/>
  <c r="X21" i="2"/>
  <c r="X36" i="9"/>
  <c r="X37" i="7"/>
  <c r="X31" i="1"/>
  <c r="X40" i="4"/>
  <c r="X43" i="2"/>
  <c r="Z43" i="2" s="1"/>
  <c r="AH43" i="2" s="1"/>
  <c r="X35" i="12"/>
  <c r="X23" i="12"/>
  <c r="X14" i="2"/>
  <c r="X29" i="12"/>
  <c r="X23" i="2"/>
  <c r="X14" i="11"/>
  <c r="X41" i="9"/>
  <c r="X26" i="3"/>
  <c r="X30" i="3"/>
  <c r="X17" i="7"/>
  <c r="X29" i="8"/>
  <c r="X13" i="2"/>
  <c r="X43" i="4"/>
  <c r="Z43" i="4" s="1"/>
  <c r="AH43" i="4" s="1"/>
  <c r="X21" i="3"/>
  <c r="X15" i="8"/>
  <c r="X18" i="8"/>
  <c r="AD44" i="6"/>
  <c r="AD30" i="9"/>
  <c r="AD44" i="9" s="1"/>
  <c r="AD14" i="10"/>
  <c r="AD46" i="10" s="1"/>
  <c r="AD44" i="11"/>
  <c r="X38" i="1"/>
  <c r="X14" i="1"/>
  <c r="G24" i="15"/>
  <c r="BD13" i="1"/>
  <c r="X39" i="1"/>
  <c r="X42" i="1"/>
  <c r="X34" i="1"/>
  <c r="X29" i="1"/>
  <c r="H11" i="15"/>
  <c r="H12" i="15" s="1"/>
  <c r="O8" i="2" s="1"/>
  <c r="X33" i="1"/>
  <c r="X40" i="1"/>
  <c r="X21" i="1"/>
  <c r="X36" i="1"/>
  <c r="X32" i="1"/>
  <c r="X41" i="1"/>
  <c r="X28" i="1"/>
  <c r="X43" i="1"/>
  <c r="X37" i="1"/>
  <c r="X19" i="1"/>
  <c r="X18" i="1"/>
  <c r="C14" i="1"/>
  <c r="V14" i="1" s="1"/>
  <c r="D13" i="2"/>
  <c r="D14" i="2" s="1"/>
  <c r="AB7" i="14"/>
  <c r="AB8" i="14" s="1"/>
  <c r="B13" i="2"/>
  <c r="C15" i="1"/>
  <c r="B17" i="1"/>
  <c r="B18" i="1" s="1"/>
  <c r="C18" i="1" s="1"/>
  <c r="C13" i="1"/>
  <c r="AB13" i="1" s="1"/>
  <c r="AF13" i="1" s="1"/>
  <c r="X16" i="2"/>
  <c r="X13" i="13"/>
  <c r="AD46" i="11"/>
  <c r="AD44" i="8"/>
  <c r="X27" i="12"/>
  <c r="X29" i="13"/>
  <c r="X25" i="13"/>
  <c r="AD44" i="12"/>
  <c r="X30" i="9"/>
  <c r="X16" i="6"/>
  <c r="X37" i="10"/>
  <c r="X33" i="6"/>
  <c r="X38" i="2"/>
  <c r="X37" i="13"/>
  <c r="X15" i="1"/>
  <c r="X20" i="3"/>
  <c r="X20" i="8"/>
  <c r="X28" i="8"/>
  <c r="AD44" i="7"/>
  <c r="AD46" i="7"/>
  <c r="X34" i="10"/>
  <c r="X15" i="4"/>
  <c r="AD46" i="13"/>
  <c r="AD44" i="13"/>
  <c r="X32" i="11"/>
  <c r="X26" i="12"/>
  <c r="X18" i="2"/>
  <c r="AD44" i="3"/>
  <c r="AD46" i="3"/>
  <c r="X15" i="12"/>
  <c r="X15" i="2"/>
  <c r="X23" i="8"/>
  <c r="AD46" i="8"/>
  <c r="X21" i="12"/>
  <c r="AD44" i="4"/>
  <c r="AD46" i="4"/>
  <c r="X42" i="12"/>
  <c r="X24" i="4"/>
  <c r="X29" i="9"/>
  <c r="X39" i="13"/>
  <c r="X18" i="9"/>
  <c r="X13" i="11"/>
  <c r="AD46" i="12"/>
  <c r="X20" i="12"/>
  <c r="X16" i="1"/>
  <c r="T12" i="14"/>
  <c r="AG8" i="13" s="1"/>
  <c r="S11" i="14"/>
  <c r="AF8" i="4" s="1"/>
  <c r="Q12" i="14"/>
  <c r="AD8" i="13" s="1"/>
  <c r="K12" i="14"/>
  <c r="Y8" i="13" s="1"/>
  <c r="J13" i="14"/>
  <c r="I11" i="14"/>
  <c r="W8" i="4" s="1"/>
  <c r="H11" i="14"/>
  <c r="V8" i="4" s="1"/>
  <c r="AB14" i="1" l="1"/>
  <c r="AF14" i="1" s="1"/>
  <c r="D16" i="1"/>
  <c r="AB15" i="1"/>
  <c r="AF15" i="1" s="1"/>
  <c r="X34" i="6"/>
  <c r="X44" i="6" s="1"/>
  <c r="D22" i="15" s="1"/>
  <c r="X41" i="13"/>
  <c r="X44" i="13" s="1"/>
  <c r="D15" i="15" s="1"/>
  <c r="X34" i="2"/>
  <c r="X28" i="2"/>
  <c r="X46" i="2" s="1"/>
  <c r="AF46" i="2" s="1"/>
  <c r="X31" i="12"/>
  <c r="X46" i="12" s="1"/>
  <c r="AF46" i="12" s="1"/>
  <c r="X38" i="4"/>
  <c r="X46" i="7"/>
  <c r="X23" i="10"/>
  <c r="X44" i="10" s="1"/>
  <c r="X44" i="7"/>
  <c r="AD44" i="2"/>
  <c r="X13" i="4"/>
  <c r="AD46" i="9"/>
  <c r="X26" i="8"/>
  <c r="AD44" i="1"/>
  <c r="X23" i="1"/>
  <c r="X35" i="1"/>
  <c r="X30" i="1"/>
  <c r="X27" i="1"/>
  <c r="X46" i="3"/>
  <c r="X46" i="10"/>
  <c r="AF46" i="10" s="1"/>
  <c r="D21" i="15"/>
  <c r="U8" i="7"/>
  <c r="G19" i="14"/>
  <c r="U8" i="6" s="1"/>
  <c r="V12" i="14"/>
  <c r="V13" i="14" s="1"/>
  <c r="U12" i="14"/>
  <c r="AH8" i="4"/>
  <c r="P12" i="14"/>
  <c r="AC8" i="4"/>
  <c r="M12" i="14"/>
  <c r="AA8" i="4"/>
  <c r="Z8" i="4"/>
  <c r="J14" i="14"/>
  <c r="X8" i="11" s="1"/>
  <c r="X8" i="12"/>
  <c r="AE8" i="12"/>
  <c r="X44" i="2"/>
  <c r="X44" i="11"/>
  <c r="D17" i="15" s="1"/>
  <c r="X44" i="3"/>
  <c r="D13" i="15" s="1"/>
  <c r="AD44" i="10"/>
  <c r="X46" i="9"/>
  <c r="H13" i="15"/>
  <c r="H14" i="15" s="1"/>
  <c r="O8" i="4" s="1"/>
  <c r="O8" i="1"/>
  <c r="V13" i="1"/>
  <c r="Z13" i="1" s="1"/>
  <c r="AH13" i="1" s="1"/>
  <c r="N10" i="14"/>
  <c r="W10" i="14" s="1"/>
  <c r="AF46" i="7"/>
  <c r="X46" i="8"/>
  <c r="AF46" i="8" s="1"/>
  <c r="B13" i="3"/>
  <c r="B14" i="3" s="1"/>
  <c r="D13" i="3"/>
  <c r="D14" i="3" s="1"/>
  <c r="C17" i="1"/>
  <c r="V15" i="1"/>
  <c r="B19" i="1"/>
  <c r="C19" i="1" s="1"/>
  <c r="B14" i="2"/>
  <c r="C13" i="2"/>
  <c r="X46" i="13"/>
  <c r="AF46" i="13" s="1"/>
  <c r="X44" i="9"/>
  <c r="D19" i="15" s="1"/>
  <c r="Z14" i="1"/>
  <c r="AB9" i="14"/>
  <c r="B13" i="4"/>
  <c r="D13" i="4"/>
  <c r="N11" i="14"/>
  <c r="W11" i="14" s="1"/>
  <c r="AF46" i="3"/>
  <c r="X46" i="11"/>
  <c r="AF46" i="11" s="1"/>
  <c r="X44" i="8"/>
  <c r="D20" i="15" s="1"/>
  <c r="D15" i="2"/>
  <c r="T13" i="14"/>
  <c r="AG8" i="12" s="1"/>
  <c r="S12" i="14"/>
  <c r="AF8" i="13" s="1"/>
  <c r="Q13" i="14"/>
  <c r="AD8" i="12" s="1"/>
  <c r="K13" i="14"/>
  <c r="Y8" i="12" s="1"/>
  <c r="I12" i="14"/>
  <c r="W8" i="13" s="1"/>
  <c r="H12" i="14"/>
  <c r="AB16" i="1" l="1"/>
  <c r="AF16" i="1" s="1"/>
  <c r="D17" i="1"/>
  <c r="V16" i="1"/>
  <c r="Z16" i="1" s="1"/>
  <c r="AH16" i="1" s="1"/>
  <c r="X44" i="12"/>
  <c r="D16" i="15" s="1"/>
  <c r="X46" i="6"/>
  <c r="AF46" i="6" s="1"/>
  <c r="D12" i="15"/>
  <c r="X46" i="4"/>
  <c r="AF46" i="4" s="1"/>
  <c r="AF46" i="9"/>
  <c r="X44" i="4"/>
  <c r="D14" i="15" s="1"/>
  <c r="X46" i="1"/>
  <c r="X44" i="1"/>
  <c r="D11" i="15" s="1"/>
  <c r="AD46" i="1"/>
  <c r="AF46" i="1" s="1"/>
  <c r="U13" i="14"/>
  <c r="AH8" i="13"/>
  <c r="P13" i="14"/>
  <c r="AC8" i="13"/>
  <c r="M13" i="14"/>
  <c r="AA8" i="13"/>
  <c r="L13" i="14"/>
  <c r="Z8" i="13"/>
  <c r="H13" i="14"/>
  <c r="V8" i="12" s="1"/>
  <c r="V8" i="13"/>
  <c r="AE8" i="11"/>
  <c r="D18" i="15"/>
  <c r="AH14" i="1"/>
  <c r="H15" i="15"/>
  <c r="H16" i="15" s="1"/>
  <c r="O8" i="3"/>
  <c r="C13" i="3"/>
  <c r="AB13" i="3" s="1"/>
  <c r="AF13" i="3" s="1"/>
  <c r="V17" i="1"/>
  <c r="Z15" i="1"/>
  <c r="AH15" i="1" s="1"/>
  <c r="B20" i="1"/>
  <c r="V13" i="2"/>
  <c r="AB13" i="2"/>
  <c r="AF13" i="2" s="1"/>
  <c r="B15" i="2"/>
  <c r="C14" i="2"/>
  <c r="D14" i="4"/>
  <c r="C13" i="4"/>
  <c r="AB13" i="4" s="1"/>
  <c r="B14" i="4"/>
  <c r="D16" i="2"/>
  <c r="D15" i="3"/>
  <c r="C14" i="3"/>
  <c r="AB14" i="3" s="1"/>
  <c r="B15" i="3"/>
  <c r="N12" i="14"/>
  <c r="W12" i="14" s="1"/>
  <c r="D13" i="13"/>
  <c r="AB10" i="14"/>
  <c r="N13" i="14" s="1"/>
  <c r="B13" i="13"/>
  <c r="T14" i="14"/>
  <c r="AG8" i="11" s="1"/>
  <c r="S13" i="14"/>
  <c r="AF8" i="12" s="1"/>
  <c r="Q14" i="14"/>
  <c r="AD8" i="11" s="1"/>
  <c r="K14" i="14"/>
  <c r="J15" i="14"/>
  <c r="I13" i="14"/>
  <c r="W8" i="12" s="1"/>
  <c r="AB17" i="1" l="1"/>
  <c r="AF17" i="1" s="1"/>
  <c r="D18" i="1"/>
  <c r="Z17" i="1"/>
  <c r="AH17" i="1" s="1"/>
  <c r="AI13" i="1"/>
  <c r="AI14" i="1" s="1"/>
  <c r="AI15" i="1" s="1"/>
  <c r="AI16" i="1" s="1"/>
  <c r="D24" i="15"/>
  <c r="Y8" i="11"/>
  <c r="K15" i="14"/>
  <c r="O8" i="13"/>
  <c r="X8" i="10"/>
  <c r="J16" i="14"/>
  <c r="X8" i="9" s="1"/>
  <c r="V14" i="14"/>
  <c r="U14" i="14"/>
  <c r="AH8" i="12"/>
  <c r="AC8" i="12"/>
  <c r="P14" i="14"/>
  <c r="M14" i="14"/>
  <c r="AA8" i="12"/>
  <c r="L14" i="14"/>
  <c r="Z8" i="12"/>
  <c r="AE8" i="10"/>
  <c r="V13" i="3"/>
  <c r="Z13" i="3" s="1"/>
  <c r="AH13" i="3" s="1"/>
  <c r="AI13" i="3" s="1"/>
  <c r="C20" i="1"/>
  <c r="B21" i="1"/>
  <c r="B16" i="2"/>
  <c r="C15" i="2"/>
  <c r="V14" i="2"/>
  <c r="AB14" i="2"/>
  <c r="AF14" i="2" s="1"/>
  <c r="Z13" i="2"/>
  <c r="AH13" i="2" s="1"/>
  <c r="V13" i="4"/>
  <c r="Z13" i="4" s="1"/>
  <c r="V14" i="3"/>
  <c r="Z14" i="3" s="1"/>
  <c r="AF13" i="4"/>
  <c r="B13" i="12"/>
  <c r="AB11" i="14"/>
  <c r="D13" i="12"/>
  <c r="W13" i="14"/>
  <c r="D14" i="13"/>
  <c r="AF14" i="3"/>
  <c r="D17" i="2"/>
  <c r="C14" i="4"/>
  <c r="AB14" i="4" s="1"/>
  <c r="AF14" i="4" s="1"/>
  <c r="B15" i="4"/>
  <c r="B14" i="13"/>
  <c r="C13" i="13"/>
  <c r="V13" i="13" s="1"/>
  <c r="B16" i="3"/>
  <c r="C15" i="3"/>
  <c r="V15" i="3" s="1"/>
  <c r="D16" i="3"/>
  <c r="D15" i="4"/>
  <c r="T15" i="14"/>
  <c r="AG8" i="10" s="1"/>
  <c r="S14" i="14"/>
  <c r="AF8" i="11" s="1"/>
  <c r="Q15" i="14"/>
  <c r="AD8" i="10" s="1"/>
  <c r="Y8" i="10"/>
  <c r="I14" i="14"/>
  <c r="W8" i="11" s="1"/>
  <c r="H14" i="14"/>
  <c r="V8" i="11" s="1"/>
  <c r="H17" i="15"/>
  <c r="O8" i="12"/>
  <c r="AB18" i="1" l="1"/>
  <c r="AF18" i="1" s="1"/>
  <c r="D19" i="1"/>
  <c r="V18" i="1"/>
  <c r="Z18" i="1" s="1"/>
  <c r="AH18" i="1" s="1"/>
  <c r="AI13" i="2"/>
  <c r="AI17" i="1"/>
  <c r="AI18" i="1" s="1"/>
  <c r="AJ13" i="1"/>
  <c r="AJ14" i="1" s="1"/>
  <c r="AJ15" i="1" s="1"/>
  <c r="AJ16" i="1" s="1"/>
  <c r="AJ17" i="1" s="1"/>
  <c r="V15" i="14"/>
  <c r="U15" i="14"/>
  <c r="AH8" i="11"/>
  <c r="AC8" i="11"/>
  <c r="P15" i="14"/>
  <c r="M15" i="14"/>
  <c r="M16" i="14" s="1"/>
  <c r="M17" i="14" s="1"/>
  <c r="AA8" i="11"/>
  <c r="L15" i="14"/>
  <c r="Z8" i="11"/>
  <c r="AE8" i="9"/>
  <c r="C21" i="1"/>
  <c r="B22" i="1"/>
  <c r="Z14" i="2"/>
  <c r="AH14" i="2" s="1"/>
  <c r="V15" i="2"/>
  <c r="AB15" i="2"/>
  <c r="AF15" i="2" s="1"/>
  <c r="B17" i="2"/>
  <c r="C16" i="2"/>
  <c r="V14" i="4"/>
  <c r="Z14" i="4" s="1"/>
  <c r="AH14" i="4" s="1"/>
  <c r="AH13" i="4"/>
  <c r="AI13" i="4" s="1"/>
  <c r="AB15" i="3"/>
  <c r="AF15" i="3" s="1"/>
  <c r="AB13" i="13"/>
  <c r="AF13" i="13" s="1"/>
  <c r="Z13" i="13"/>
  <c r="Z15" i="3"/>
  <c r="D18" i="2"/>
  <c r="D16" i="4"/>
  <c r="AH14" i="3"/>
  <c r="AI14" i="3" s="1"/>
  <c r="D15" i="13"/>
  <c r="N14" i="14"/>
  <c r="W14" i="14" s="1"/>
  <c r="AB12" i="14"/>
  <c r="D13" i="11"/>
  <c r="B13" i="11"/>
  <c r="B17" i="3"/>
  <c r="C16" i="3"/>
  <c r="V16" i="3" s="1"/>
  <c r="C13" i="12"/>
  <c r="AB13" i="12" s="1"/>
  <c r="AF13" i="12" s="1"/>
  <c r="B14" i="12"/>
  <c r="D17" i="3"/>
  <c r="B15" i="13"/>
  <c r="C14" i="13"/>
  <c r="AB14" i="13" s="1"/>
  <c r="B16" i="4"/>
  <c r="C15" i="4"/>
  <c r="AB15" i="4" s="1"/>
  <c r="D14" i="12"/>
  <c r="T16" i="14"/>
  <c r="AG8" i="9" s="1"/>
  <c r="S15" i="14"/>
  <c r="AF8" i="10" s="1"/>
  <c r="Q16" i="14"/>
  <c r="AD8" i="9" s="1"/>
  <c r="K16" i="14"/>
  <c r="Y8" i="9" s="1"/>
  <c r="J17" i="14"/>
  <c r="X8" i="8" s="1"/>
  <c r="I15" i="14"/>
  <c r="W8" i="10" s="1"/>
  <c r="H15" i="14"/>
  <c r="V8" i="10" s="1"/>
  <c r="O8" i="11"/>
  <c r="H18" i="15"/>
  <c r="AJ18" i="1" l="1"/>
  <c r="AB19" i="1"/>
  <c r="AF19" i="1" s="1"/>
  <c r="V19" i="1"/>
  <c r="Z19" i="1" s="1"/>
  <c r="AH19" i="1" s="1"/>
  <c r="AI19" i="1" s="1"/>
  <c r="D20" i="1"/>
  <c r="AI14" i="4"/>
  <c r="AI14" i="2"/>
  <c r="V16" i="14"/>
  <c r="U16" i="14"/>
  <c r="AH8" i="10"/>
  <c r="AC8" i="10"/>
  <c r="P16" i="14"/>
  <c r="AA8" i="10"/>
  <c r="L16" i="14"/>
  <c r="Z8" i="10"/>
  <c r="AE8" i="8"/>
  <c r="C22" i="1"/>
  <c r="B23" i="1"/>
  <c r="V16" i="2"/>
  <c r="AB16" i="2"/>
  <c r="AF16" i="2" s="1"/>
  <c r="Z15" i="2"/>
  <c r="AH15" i="2" s="1"/>
  <c r="C17" i="2"/>
  <c r="B18" i="2"/>
  <c r="AB16" i="3"/>
  <c r="AF16" i="3" s="1"/>
  <c r="AH13" i="13"/>
  <c r="AI13" i="13" s="1"/>
  <c r="AH15" i="3"/>
  <c r="AI15" i="3" s="1"/>
  <c r="V13" i="12"/>
  <c r="AF14" i="13"/>
  <c r="AF15" i="4"/>
  <c r="C16" i="4"/>
  <c r="AB16" i="4" s="1"/>
  <c r="AF16" i="4" s="1"/>
  <c r="B17" i="4"/>
  <c r="D18" i="3"/>
  <c r="C14" i="12"/>
  <c r="V14" i="12" s="1"/>
  <c r="B15" i="12"/>
  <c r="C17" i="3"/>
  <c r="AB17" i="3" s="1"/>
  <c r="B18" i="3"/>
  <c r="V15" i="4"/>
  <c r="D19" i="2"/>
  <c r="Z16" i="3"/>
  <c r="B14" i="11"/>
  <c r="C13" i="11"/>
  <c r="V13" i="11" s="1"/>
  <c r="V14" i="13"/>
  <c r="D17" i="4"/>
  <c r="D15" i="12"/>
  <c r="B16" i="13"/>
  <c r="C15" i="13"/>
  <c r="AB15" i="13" s="1"/>
  <c r="AF15" i="13" s="1"/>
  <c r="D14" i="11"/>
  <c r="B13" i="10"/>
  <c r="N15" i="14"/>
  <c r="W15" i="14" s="1"/>
  <c r="AB13" i="14"/>
  <c r="D13" i="10"/>
  <c r="D16" i="13"/>
  <c r="T17" i="14"/>
  <c r="AG8" i="8" s="1"/>
  <c r="S16" i="14"/>
  <c r="AF8" i="9" s="1"/>
  <c r="Q17" i="14"/>
  <c r="AD8" i="8" s="1"/>
  <c r="K17" i="14"/>
  <c r="Y8" i="8" s="1"/>
  <c r="J18" i="14"/>
  <c r="X8" i="7" s="1"/>
  <c r="I16" i="14"/>
  <c r="W8" i="9" s="1"/>
  <c r="H16" i="14"/>
  <c r="V8" i="9" s="1"/>
  <c r="O8" i="10"/>
  <c r="H19" i="15"/>
  <c r="AJ19" i="1" l="1"/>
  <c r="AB20" i="1"/>
  <c r="AF20" i="1" s="1"/>
  <c r="D21" i="1"/>
  <c r="V20" i="1"/>
  <c r="Z20" i="1" s="1"/>
  <c r="AH20" i="1" s="1"/>
  <c r="AI20" i="1" s="1"/>
  <c r="AI15" i="2"/>
  <c r="V17" i="14"/>
  <c r="U17" i="14"/>
  <c r="AH8" i="9"/>
  <c r="AC8" i="9"/>
  <c r="P17" i="14"/>
  <c r="AA8" i="9"/>
  <c r="L17" i="14"/>
  <c r="Z8" i="9"/>
  <c r="AE8" i="7"/>
  <c r="AE8" i="6"/>
  <c r="Z13" i="12"/>
  <c r="AH13" i="12" s="1"/>
  <c r="AI13" i="12" s="1"/>
  <c r="C23" i="1"/>
  <c r="B24" i="1"/>
  <c r="B19" i="2"/>
  <c r="C18" i="2"/>
  <c r="AB17" i="2"/>
  <c r="AF17" i="2" s="1"/>
  <c r="V17" i="2"/>
  <c r="Z16" i="2"/>
  <c r="AH16" i="2" s="1"/>
  <c r="AB14" i="12"/>
  <c r="AF14" i="12" s="1"/>
  <c r="V16" i="4"/>
  <c r="AH16" i="3"/>
  <c r="AI16" i="3" s="1"/>
  <c r="AB13" i="11"/>
  <c r="AF13" i="11" s="1"/>
  <c r="V15" i="13"/>
  <c r="AF17" i="3"/>
  <c r="D17" i="13"/>
  <c r="C16" i="13"/>
  <c r="V16" i="13" s="1"/>
  <c r="B17" i="13"/>
  <c r="D20" i="2"/>
  <c r="V17" i="3"/>
  <c r="B14" i="10"/>
  <c r="C13" i="10"/>
  <c r="V13" i="10" s="1"/>
  <c r="D15" i="11"/>
  <c r="D16" i="12"/>
  <c r="Z14" i="13"/>
  <c r="AH14" i="13" s="1"/>
  <c r="AI14" i="13" s="1"/>
  <c r="Z15" i="4"/>
  <c r="AH15" i="4" s="1"/>
  <c r="AI15" i="4" s="1"/>
  <c r="C15" i="12"/>
  <c r="V15" i="12" s="1"/>
  <c r="B16" i="12"/>
  <c r="D19" i="3"/>
  <c r="D14" i="10"/>
  <c r="AB14" i="14"/>
  <c r="B13" i="9"/>
  <c r="D13" i="9"/>
  <c r="N16" i="14"/>
  <c r="W16" i="14" s="1"/>
  <c r="Z13" i="11"/>
  <c r="Z14" i="12"/>
  <c r="D18" i="4"/>
  <c r="B15" i="11"/>
  <c r="C14" i="11"/>
  <c r="AB14" i="11" s="1"/>
  <c r="B19" i="3"/>
  <c r="C18" i="3"/>
  <c r="V18" i="3" s="1"/>
  <c r="C17" i="4"/>
  <c r="AB17" i="4" s="1"/>
  <c r="B18" i="4"/>
  <c r="T18" i="14"/>
  <c r="AG8" i="7" s="1"/>
  <c r="S17" i="14"/>
  <c r="AF8" i="8" s="1"/>
  <c r="Q18" i="14"/>
  <c r="AD8" i="7" s="1"/>
  <c r="K18" i="14"/>
  <c r="Y8" i="7" s="1"/>
  <c r="J19" i="14"/>
  <c r="X8" i="6" s="1"/>
  <c r="I17" i="14"/>
  <c r="W8" i="8" s="1"/>
  <c r="H17" i="14"/>
  <c r="V8" i="8" s="1"/>
  <c r="O8" i="9"/>
  <c r="H20" i="15"/>
  <c r="AJ20" i="1" l="1"/>
  <c r="AB21" i="1"/>
  <c r="AF21" i="1" s="1"/>
  <c r="V21" i="1"/>
  <c r="Z21" i="1" s="1"/>
  <c r="AH21" i="1" s="1"/>
  <c r="D22" i="1"/>
  <c r="AI16" i="2"/>
  <c r="V18" i="14"/>
  <c r="U18" i="14"/>
  <c r="AH8" i="8"/>
  <c r="AC8" i="8"/>
  <c r="P18" i="14"/>
  <c r="M18" i="14"/>
  <c r="AA8" i="8"/>
  <c r="L18" i="14"/>
  <c r="Z8" i="8"/>
  <c r="AI21" i="1"/>
  <c r="Z16" i="4"/>
  <c r="AH16" i="4" s="1"/>
  <c r="AI16" i="4" s="1"/>
  <c r="B25" i="1"/>
  <c r="C24" i="1"/>
  <c r="V18" i="2"/>
  <c r="AB18" i="2"/>
  <c r="AF18" i="2" s="1"/>
  <c r="Z17" i="2"/>
  <c r="AH17" i="2" s="1"/>
  <c r="AI17" i="2" s="1"/>
  <c r="C19" i="2"/>
  <c r="B20" i="2"/>
  <c r="AH14" i="12"/>
  <c r="AI14" i="12" s="1"/>
  <c r="AH13" i="11"/>
  <c r="AI13" i="11" s="1"/>
  <c r="AB18" i="3"/>
  <c r="AF18" i="3" s="1"/>
  <c r="AB16" i="13"/>
  <c r="AF16" i="13" s="1"/>
  <c r="Z15" i="13"/>
  <c r="AH15" i="13" s="1"/>
  <c r="AI15" i="13" s="1"/>
  <c r="Z13" i="10"/>
  <c r="AB13" i="10"/>
  <c r="AF13" i="10" s="1"/>
  <c r="AB15" i="12"/>
  <c r="AF15" i="12" s="1"/>
  <c r="V14" i="11"/>
  <c r="AF17" i="4"/>
  <c r="Z18" i="3"/>
  <c r="AF14" i="11"/>
  <c r="B19" i="4"/>
  <c r="C18" i="4"/>
  <c r="V18" i="4" s="1"/>
  <c r="C15" i="11"/>
  <c r="AB15" i="11" s="1"/>
  <c r="AF15" i="11" s="1"/>
  <c r="B16" i="11"/>
  <c r="D20" i="3"/>
  <c r="AJ21" i="1"/>
  <c r="Z15" i="12"/>
  <c r="Z17" i="3"/>
  <c r="AH17" i="3" s="1"/>
  <c r="AI17" i="3" s="1"/>
  <c r="V17" i="4"/>
  <c r="D14" i="9"/>
  <c r="C13" i="9"/>
  <c r="V13" i="9" s="1"/>
  <c r="B14" i="9"/>
  <c r="D15" i="10"/>
  <c r="C16" i="12"/>
  <c r="V16" i="12" s="1"/>
  <c r="B17" i="12"/>
  <c r="D17" i="12"/>
  <c r="C17" i="13"/>
  <c r="AB17" i="13" s="1"/>
  <c r="B18" i="13"/>
  <c r="Z16" i="13"/>
  <c r="B20" i="3"/>
  <c r="C19" i="3"/>
  <c r="V19" i="3" s="1"/>
  <c r="D19" i="4"/>
  <c r="D13" i="8"/>
  <c r="AB15" i="14"/>
  <c r="B13" i="8"/>
  <c r="N17" i="14"/>
  <c r="W17" i="14" s="1"/>
  <c r="D16" i="11"/>
  <c r="C14" i="10"/>
  <c r="AB14" i="10" s="1"/>
  <c r="B15" i="10"/>
  <c r="D21" i="2"/>
  <c r="D18" i="13"/>
  <c r="T19" i="14"/>
  <c r="AG8" i="6" s="1"/>
  <c r="S18" i="14"/>
  <c r="AF8" i="7" s="1"/>
  <c r="Q19" i="14"/>
  <c r="AD8" i="6" s="1"/>
  <c r="K19" i="14"/>
  <c r="Y8" i="6" s="1"/>
  <c r="I18" i="14"/>
  <c r="W8" i="7" s="1"/>
  <c r="H18" i="14"/>
  <c r="V8" i="7" s="1"/>
  <c r="O8" i="8"/>
  <c r="H21" i="15"/>
  <c r="AB22" i="1" l="1"/>
  <c r="AF22" i="1" s="1"/>
  <c r="D23" i="1"/>
  <c r="V22" i="1"/>
  <c r="Z22" i="1" s="1"/>
  <c r="AH22" i="1" s="1"/>
  <c r="AJ22" i="1" s="1"/>
  <c r="V19" i="14"/>
  <c r="U19" i="14"/>
  <c r="AH8" i="6" s="1"/>
  <c r="AH8" i="7"/>
  <c r="AC8" i="7"/>
  <c r="P19" i="14"/>
  <c r="AC8" i="6" s="1"/>
  <c r="M19" i="14"/>
  <c r="AA8" i="6" s="1"/>
  <c r="AA8" i="7"/>
  <c r="L19" i="14"/>
  <c r="Z8" i="6" s="1"/>
  <c r="Z8" i="7"/>
  <c r="AI22" i="1"/>
  <c r="B26" i="1"/>
  <c r="C25" i="1"/>
  <c r="B21" i="2"/>
  <c r="C20" i="2"/>
  <c r="V19" i="2"/>
  <c r="AB19" i="2"/>
  <c r="AF19" i="2" s="1"/>
  <c r="Z18" i="2"/>
  <c r="AH18" i="2" s="1"/>
  <c r="AI18" i="2" s="1"/>
  <c r="V15" i="11"/>
  <c r="AB16" i="12"/>
  <c r="AF16" i="12" s="1"/>
  <c r="V17" i="13"/>
  <c r="AB18" i="4"/>
  <c r="AF18" i="4" s="1"/>
  <c r="AH15" i="12"/>
  <c r="AI15" i="12" s="1"/>
  <c r="AH18" i="3"/>
  <c r="AI18" i="3" s="1"/>
  <c r="AH16" i="13"/>
  <c r="AI16" i="13" s="1"/>
  <c r="Z14" i="11"/>
  <c r="AH14" i="11" s="1"/>
  <c r="AI14" i="11" s="1"/>
  <c r="AH13" i="10"/>
  <c r="AI13" i="10" s="1"/>
  <c r="AF14" i="10"/>
  <c r="Z13" i="9"/>
  <c r="AF17" i="13"/>
  <c r="Z19" i="3"/>
  <c r="D19" i="13"/>
  <c r="C15" i="10"/>
  <c r="V15" i="10" s="1"/>
  <c r="B16" i="10"/>
  <c r="D17" i="11"/>
  <c r="C13" i="8"/>
  <c r="AB13" i="8" s="1"/>
  <c r="AF13" i="8" s="1"/>
  <c r="B14" i="8"/>
  <c r="Z18" i="4"/>
  <c r="C18" i="13"/>
  <c r="AB18" i="13" s="1"/>
  <c r="AF18" i="13" s="1"/>
  <c r="B19" i="13"/>
  <c r="AB13" i="9"/>
  <c r="AB19" i="3"/>
  <c r="AF19" i="3" s="1"/>
  <c r="B13" i="7"/>
  <c r="N18" i="14"/>
  <c r="W18" i="14" s="1"/>
  <c r="D13" i="7"/>
  <c r="AB16" i="14"/>
  <c r="D20" i="4"/>
  <c r="Z16" i="12"/>
  <c r="V14" i="10"/>
  <c r="D15" i="9"/>
  <c r="D21" i="3"/>
  <c r="B17" i="11"/>
  <c r="C16" i="11"/>
  <c r="AB16" i="11" s="1"/>
  <c r="D14" i="8"/>
  <c r="D18" i="12"/>
  <c r="Z17" i="4"/>
  <c r="AH17" i="4" s="1"/>
  <c r="AI17" i="4" s="1"/>
  <c r="D22" i="2"/>
  <c r="B21" i="3"/>
  <c r="C20" i="3"/>
  <c r="AB20" i="3" s="1"/>
  <c r="AF20" i="3" s="1"/>
  <c r="C17" i="12"/>
  <c r="V17" i="12" s="1"/>
  <c r="B18" i="12"/>
  <c r="D16" i="10"/>
  <c r="B15" i="9"/>
  <c r="C14" i="9"/>
  <c r="V14" i="9" s="1"/>
  <c r="C19" i="4"/>
  <c r="V19" i="4" s="1"/>
  <c r="B20" i="4"/>
  <c r="S19" i="14"/>
  <c r="AF8" i="6" s="1"/>
  <c r="I19" i="14"/>
  <c r="W8" i="6" s="1"/>
  <c r="H19" i="14"/>
  <c r="V8" i="6" s="1"/>
  <c r="H22" i="15"/>
  <c r="O8" i="7"/>
  <c r="AB23" i="1" l="1"/>
  <c r="AF23" i="1" s="1"/>
  <c r="V23" i="1"/>
  <c r="Z23" i="1" s="1"/>
  <c r="AH23" i="1" s="1"/>
  <c r="AI23" i="1" s="1"/>
  <c r="D24" i="1"/>
  <c r="Z15" i="11"/>
  <c r="AH15" i="11" s="1"/>
  <c r="AI15" i="11" s="1"/>
  <c r="B27" i="1"/>
  <c r="C26" i="1"/>
  <c r="Z19" i="2"/>
  <c r="AH19" i="2" s="1"/>
  <c r="AI19" i="2" s="1"/>
  <c r="V20" i="2"/>
  <c r="AB20" i="2"/>
  <c r="AF20" i="2" s="1"/>
  <c r="B22" i="2"/>
  <c r="C21" i="2"/>
  <c r="AB15" i="10"/>
  <c r="AF15" i="10" s="1"/>
  <c r="V13" i="8"/>
  <c r="AH18" i="4"/>
  <c r="AI18" i="4" s="1"/>
  <c r="Z17" i="13"/>
  <c r="AH17" i="13" s="1"/>
  <c r="AI17" i="13" s="1"/>
  <c r="V18" i="13"/>
  <c r="AF16" i="11"/>
  <c r="Z14" i="9"/>
  <c r="Z19" i="4"/>
  <c r="Z17" i="12"/>
  <c r="Z15" i="10"/>
  <c r="D19" i="12"/>
  <c r="D15" i="8"/>
  <c r="C17" i="11"/>
  <c r="AB17" i="11" s="1"/>
  <c r="AF17" i="11" s="1"/>
  <c r="B18" i="11"/>
  <c r="AB14" i="9"/>
  <c r="AF14" i="9" s="1"/>
  <c r="AH16" i="12"/>
  <c r="AI16" i="12" s="1"/>
  <c r="D21" i="4"/>
  <c r="B14" i="7"/>
  <c r="C13" i="7"/>
  <c r="V13" i="7" s="1"/>
  <c r="V16" i="11"/>
  <c r="D17" i="10"/>
  <c r="B22" i="3"/>
  <c r="C21" i="3"/>
  <c r="V21" i="3" s="1"/>
  <c r="D23" i="2"/>
  <c r="V20" i="3"/>
  <c r="D13" i="6"/>
  <c r="B13" i="6"/>
  <c r="N19" i="14"/>
  <c r="W19" i="14" s="1"/>
  <c r="AH19" i="3"/>
  <c r="AI19" i="3" s="1"/>
  <c r="B21" i="4"/>
  <c r="C20" i="4"/>
  <c r="V20" i="4" s="1"/>
  <c r="C15" i="9"/>
  <c r="V15" i="9" s="1"/>
  <c r="B16" i="9"/>
  <c r="C18" i="12"/>
  <c r="AB18" i="12" s="1"/>
  <c r="AF18" i="12" s="1"/>
  <c r="B19" i="12"/>
  <c r="AB17" i="12"/>
  <c r="D16" i="9"/>
  <c r="AB19" i="4"/>
  <c r="AF19" i="4" s="1"/>
  <c r="D14" i="7"/>
  <c r="AJ23" i="1"/>
  <c r="B20" i="13"/>
  <c r="C19" i="13"/>
  <c r="V19" i="13" s="1"/>
  <c r="C14" i="8"/>
  <c r="AB14" i="8" s="1"/>
  <c r="B15" i="8"/>
  <c r="D18" i="11"/>
  <c r="D20" i="13"/>
  <c r="D22" i="3"/>
  <c r="Z14" i="10"/>
  <c r="AH14" i="10" s="1"/>
  <c r="AI14" i="10" s="1"/>
  <c r="AF13" i="9"/>
  <c r="AH13" i="9" s="1"/>
  <c r="AI13" i="9" s="1"/>
  <c r="C16" i="10"/>
  <c r="AB16" i="10" s="1"/>
  <c r="B17" i="10"/>
  <c r="O8" i="6"/>
  <c r="H24" i="15"/>
  <c r="AB24" i="1" l="1"/>
  <c r="AF24" i="1" s="1"/>
  <c r="V24" i="1"/>
  <c r="Z24" i="1" s="1"/>
  <c r="AH24" i="1" s="1"/>
  <c r="AI24" i="1" s="1"/>
  <c r="D25" i="1"/>
  <c r="AB15" i="9"/>
  <c r="AF15" i="9" s="1"/>
  <c r="AH15" i="10"/>
  <c r="AI15" i="10" s="1"/>
  <c r="C27" i="1"/>
  <c r="B28" i="1"/>
  <c r="Z13" i="8"/>
  <c r="AH13" i="8" s="1"/>
  <c r="AI13" i="8" s="1"/>
  <c r="V21" i="2"/>
  <c r="AB21" i="2"/>
  <c r="AF21" i="2" s="1"/>
  <c r="Z20" i="2"/>
  <c r="AH20" i="2" s="1"/>
  <c r="AI20" i="2" s="1"/>
  <c r="C22" i="2"/>
  <c r="B23" i="2"/>
  <c r="AB21" i="3"/>
  <c r="AF21" i="3" s="1"/>
  <c r="AB13" i="7"/>
  <c r="AF13" i="7" s="1"/>
  <c r="AB19" i="13"/>
  <c r="AF19" i="13" s="1"/>
  <c r="V17" i="11"/>
  <c r="Z17" i="11" s="1"/>
  <c r="AH17" i="11" s="1"/>
  <c r="Z18" i="13"/>
  <c r="AH18" i="13" s="1"/>
  <c r="AI18" i="13" s="1"/>
  <c r="V18" i="12"/>
  <c r="AJ24" i="1"/>
  <c r="AF16" i="10"/>
  <c r="AF14" i="8"/>
  <c r="Z15" i="9"/>
  <c r="Z20" i="4"/>
  <c r="D17" i="9"/>
  <c r="B17" i="9"/>
  <c r="C16" i="9"/>
  <c r="AB16" i="9" s="1"/>
  <c r="B14" i="6"/>
  <c r="C13" i="6"/>
  <c r="AB13" i="6" s="1"/>
  <c r="AF13" i="6" s="1"/>
  <c r="D24" i="2"/>
  <c r="C22" i="3"/>
  <c r="V22" i="3" s="1"/>
  <c r="B23" i="3"/>
  <c r="D22" i="4"/>
  <c r="AH19" i="4"/>
  <c r="AI19" i="4" s="1"/>
  <c r="AH14" i="9"/>
  <c r="AI14" i="9" s="1"/>
  <c r="B18" i="10"/>
  <c r="C17" i="10"/>
  <c r="V17" i="10" s="1"/>
  <c r="Z21" i="3"/>
  <c r="Z13" i="7"/>
  <c r="AF17" i="12"/>
  <c r="AH17" i="12" s="1"/>
  <c r="AI17" i="12" s="1"/>
  <c r="D14" i="6"/>
  <c r="V16" i="10"/>
  <c r="C14" i="7"/>
  <c r="V14" i="7" s="1"/>
  <c r="B15" i="7"/>
  <c r="V14" i="8"/>
  <c r="Z19" i="13"/>
  <c r="B20" i="12"/>
  <c r="C19" i="12"/>
  <c r="V19" i="12" s="1"/>
  <c r="Z20" i="3"/>
  <c r="AH20" i="3" s="1"/>
  <c r="AI20" i="3" s="1"/>
  <c r="AB20" i="4"/>
  <c r="AF20" i="4" s="1"/>
  <c r="D20" i="12"/>
  <c r="D23" i="3"/>
  <c r="D19" i="11"/>
  <c r="C20" i="13"/>
  <c r="AB20" i="13" s="1"/>
  <c r="AF20" i="13" s="1"/>
  <c r="B21" i="13"/>
  <c r="D15" i="7"/>
  <c r="D21" i="13"/>
  <c r="C15" i="8"/>
  <c r="V15" i="8" s="1"/>
  <c r="B16" i="8"/>
  <c r="B22" i="4"/>
  <c r="C21" i="4"/>
  <c r="V21" i="4" s="1"/>
  <c r="D18" i="10"/>
  <c r="Z16" i="11"/>
  <c r="AH16" i="11" s="1"/>
  <c r="AI16" i="11" s="1"/>
  <c r="C18" i="11"/>
  <c r="V18" i="11" s="1"/>
  <c r="B19" i="11"/>
  <c r="D16" i="8"/>
  <c r="AB25" i="1" l="1"/>
  <c r="AF25" i="1" s="1"/>
  <c r="D26" i="1"/>
  <c r="V25" i="1"/>
  <c r="Z25" i="1" s="1"/>
  <c r="AH25" i="1" s="1"/>
  <c r="AI25" i="1" s="1"/>
  <c r="AI17" i="11"/>
  <c r="AH15" i="9"/>
  <c r="AI15" i="9" s="1"/>
  <c r="C28" i="1"/>
  <c r="B29" i="1"/>
  <c r="AB22" i="3"/>
  <c r="AF22" i="3" s="1"/>
  <c r="C23" i="2"/>
  <c r="B24" i="2"/>
  <c r="AB22" i="2"/>
  <c r="AF22" i="2" s="1"/>
  <c r="V22" i="2"/>
  <c r="Z21" i="2"/>
  <c r="AH21" i="2" s="1"/>
  <c r="AI21" i="2" s="1"/>
  <c r="AH13" i="7"/>
  <c r="AI13" i="7" s="1"/>
  <c r="AH21" i="3"/>
  <c r="AI21" i="3" s="1"/>
  <c r="AB17" i="10"/>
  <c r="AF17" i="10" s="1"/>
  <c r="AB15" i="8"/>
  <c r="AF15" i="8" s="1"/>
  <c r="AB14" i="7"/>
  <c r="AF14" i="7" s="1"/>
  <c r="V20" i="13"/>
  <c r="Z20" i="13" s="1"/>
  <c r="AH20" i="13" s="1"/>
  <c r="AH19" i="13"/>
  <c r="AI19" i="13" s="1"/>
  <c r="V13" i="6"/>
  <c r="Z13" i="6" s="1"/>
  <c r="AH13" i="6" s="1"/>
  <c r="AI13" i="6" s="1"/>
  <c r="Z18" i="12"/>
  <c r="AH18" i="12" s="1"/>
  <c r="AI18" i="12" s="1"/>
  <c r="Z15" i="8"/>
  <c r="Z19" i="12"/>
  <c r="Z18" i="11"/>
  <c r="Z21" i="4"/>
  <c r="AF16" i="9"/>
  <c r="B20" i="11"/>
  <c r="C19" i="11"/>
  <c r="AB19" i="11" s="1"/>
  <c r="AF19" i="11" s="1"/>
  <c r="D19" i="10"/>
  <c r="B23" i="4"/>
  <c r="C22" i="4"/>
  <c r="AB22" i="4" s="1"/>
  <c r="AF22" i="4" s="1"/>
  <c r="D17" i="8"/>
  <c r="Z17" i="10"/>
  <c r="C16" i="8"/>
  <c r="AB16" i="8" s="1"/>
  <c r="B17" i="8"/>
  <c r="C21" i="13"/>
  <c r="AB21" i="13" s="1"/>
  <c r="AF21" i="13" s="1"/>
  <c r="B22" i="13"/>
  <c r="D20" i="11"/>
  <c r="AB19" i="12"/>
  <c r="B16" i="7"/>
  <c r="C15" i="7"/>
  <c r="AB15" i="7" s="1"/>
  <c r="AF15" i="7" s="1"/>
  <c r="C23" i="3"/>
  <c r="V23" i="3" s="1"/>
  <c r="B24" i="3"/>
  <c r="D18" i="9"/>
  <c r="Z22" i="3"/>
  <c r="D21" i="12"/>
  <c r="AB21" i="4"/>
  <c r="AF21" i="4" s="1"/>
  <c r="B18" i="9"/>
  <c r="C17" i="9"/>
  <c r="V17" i="9" s="1"/>
  <c r="AH20" i="4"/>
  <c r="AI20" i="4" s="1"/>
  <c r="C20" i="12"/>
  <c r="V20" i="12" s="1"/>
  <c r="B21" i="12"/>
  <c r="Z14" i="8"/>
  <c r="AH14" i="8" s="1"/>
  <c r="AI14" i="8" s="1"/>
  <c r="Z16" i="10"/>
  <c r="AH16" i="10" s="1"/>
  <c r="AI16" i="10" s="1"/>
  <c r="D23" i="4"/>
  <c r="B15" i="6"/>
  <c r="C14" i="6"/>
  <c r="AB14" i="6" s="1"/>
  <c r="V16" i="9"/>
  <c r="Z14" i="7"/>
  <c r="AB18" i="11"/>
  <c r="AJ25" i="1"/>
  <c r="D22" i="13"/>
  <c r="D16" i="7"/>
  <c r="D24" i="3"/>
  <c r="D15" i="6"/>
  <c r="C18" i="10"/>
  <c r="V18" i="10" s="1"/>
  <c r="B19" i="10"/>
  <c r="D25" i="2"/>
  <c r="AB26" i="1" l="1"/>
  <c r="AF26" i="1" s="1"/>
  <c r="V26" i="1"/>
  <c r="Z26" i="1" s="1"/>
  <c r="AH26" i="1" s="1"/>
  <c r="AI26" i="1" s="1"/>
  <c r="D27" i="1"/>
  <c r="AI20" i="13"/>
  <c r="B30" i="1"/>
  <c r="C29" i="1"/>
  <c r="AH22" i="3"/>
  <c r="AI22" i="3" s="1"/>
  <c r="B25" i="2"/>
  <c r="C24" i="2"/>
  <c r="Z22" i="2"/>
  <c r="AH22" i="2" s="1"/>
  <c r="AI22" i="2" s="1"/>
  <c r="AB23" i="2"/>
  <c r="AF23" i="2" s="1"/>
  <c r="V23" i="2"/>
  <c r="AH17" i="10"/>
  <c r="AI17" i="10" s="1"/>
  <c r="AH15" i="8"/>
  <c r="AI15" i="8" s="1"/>
  <c r="V21" i="13"/>
  <c r="V22" i="4"/>
  <c r="Z22" i="4" s="1"/>
  <c r="AH22" i="4" s="1"/>
  <c r="V19" i="11"/>
  <c r="AB23" i="3"/>
  <c r="AF23" i="3" s="1"/>
  <c r="V15" i="7"/>
  <c r="Z15" i="7" s="1"/>
  <c r="AH15" i="7" s="1"/>
  <c r="V14" i="6"/>
  <c r="Z14" i="6" s="1"/>
  <c r="AH14" i="7"/>
  <c r="AI14" i="7" s="1"/>
  <c r="AB17" i="9"/>
  <c r="AF17" i="9" s="1"/>
  <c r="AF16" i="8"/>
  <c r="Z18" i="10"/>
  <c r="Z17" i="9"/>
  <c r="Z20" i="12"/>
  <c r="B16" i="6"/>
  <c r="C15" i="6"/>
  <c r="V15" i="6" s="1"/>
  <c r="D24" i="4"/>
  <c r="C21" i="12"/>
  <c r="AB21" i="12" s="1"/>
  <c r="AF21" i="12" s="1"/>
  <c r="B22" i="12"/>
  <c r="C17" i="8"/>
  <c r="AB17" i="8" s="1"/>
  <c r="AF17" i="8" s="1"/>
  <c r="B18" i="8"/>
  <c r="V16" i="8"/>
  <c r="AB18" i="10"/>
  <c r="AH21" i="4"/>
  <c r="AI21" i="4" s="1"/>
  <c r="Z23" i="3"/>
  <c r="D17" i="7"/>
  <c r="D23" i="13"/>
  <c r="AB20" i="12"/>
  <c r="AF20" i="12" s="1"/>
  <c r="D21" i="11"/>
  <c r="D16" i="6"/>
  <c r="D25" i="3"/>
  <c r="Z16" i="9"/>
  <c r="AH16" i="9" s="1"/>
  <c r="AI16" i="9" s="1"/>
  <c r="D19" i="9"/>
  <c r="C16" i="7"/>
  <c r="AB16" i="7" s="1"/>
  <c r="B17" i="7"/>
  <c r="AF19" i="12"/>
  <c r="AH19" i="12" s="1"/>
  <c r="AI19" i="12" s="1"/>
  <c r="B23" i="13"/>
  <c r="C22" i="13"/>
  <c r="V22" i="13" s="1"/>
  <c r="D18" i="8"/>
  <c r="C23" i="4"/>
  <c r="AB23" i="4" s="1"/>
  <c r="AF23" i="4" s="1"/>
  <c r="B24" i="4"/>
  <c r="D26" i="2"/>
  <c r="C19" i="10"/>
  <c r="AB19" i="10" s="1"/>
  <c r="AF19" i="10" s="1"/>
  <c r="B20" i="10"/>
  <c r="AF14" i="6"/>
  <c r="AF18" i="11"/>
  <c r="AH18" i="11" s="1"/>
  <c r="AI18" i="11" s="1"/>
  <c r="B19" i="9"/>
  <c r="C18" i="9"/>
  <c r="V18" i="9" s="1"/>
  <c r="D22" i="12"/>
  <c r="B25" i="3"/>
  <c r="C24" i="3"/>
  <c r="V24" i="3" s="1"/>
  <c r="D20" i="10"/>
  <c r="B21" i="11"/>
  <c r="C20" i="11"/>
  <c r="V20" i="11" s="1"/>
  <c r="AJ26" i="1" l="1"/>
  <c r="AB27" i="1"/>
  <c r="AF27" i="1" s="1"/>
  <c r="D28" i="1"/>
  <c r="V27" i="1"/>
  <c r="Z27" i="1" s="1"/>
  <c r="AH27" i="1" s="1"/>
  <c r="AI27" i="1" s="1"/>
  <c r="AI22" i="4"/>
  <c r="AI15" i="7"/>
  <c r="C30" i="1"/>
  <c r="B31" i="1"/>
  <c r="AB15" i="6"/>
  <c r="AF15" i="6" s="1"/>
  <c r="Z23" i="2"/>
  <c r="AH23" i="2" s="1"/>
  <c r="AI23" i="2" s="1"/>
  <c r="V24" i="2"/>
  <c r="AB24" i="2"/>
  <c r="AF24" i="2" s="1"/>
  <c r="B26" i="2"/>
  <c r="C25" i="2"/>
  <c r="Z21" i="13"/>
  <c r="AH21" i="13" s="1"/>
  <c r="AI21" i="13" s="1"/>
  <c r="AH23" i="3"/>
  <c r="AI23" i="3" s="1"/>
  <c r="Z19" i="11"/>
  <c r="AH19" i="11" s="1"/>
  <c r="AI19" i="11" s="1"/>
  <c r="V17" i="8"/>
  <c r="V21" i="12"/>
  <c r="Z21" i="12" s="1"/>
  <c r="AH21" i="12" s="1"/>
  <c r="V19" i="10"/>
  <c r="AH17" i="9"/>
  <c r="AI17" i="9" s="1"/>
  <c r="AH20" i="12"/>
  <c r="AI20" i="12" s="1"/>
  <c r="Z20" i="11"/>
  <c r="Z24" i="3"/>
  <c r="Z18" i="9"/>
  <c r="Z22" i="13"/>
  <c r="AF16" i="7"/>
  <c r="D21" i="10"/>
  <c r="B22" i="11"/>
  <c r="C21" i="11"/>
  <c r="AB21" i="11" s="1"/>
  <c r="AF21" i="11" s="1"/>
  <c r="D23" i="12"/>
  <c r="C24" i="4"/>
  <c r="AB24" i="4" s="1"/>
  <c r="AF24" i="4" s="1"/>
  <c r="B25" i="4"/>
  <c r="D19" i="8"/>
  <c r="AB18" i="9"/>
  <c r="D17" i="6"/>
  <c r="D22" i="11"/>
  <c r="D24" i="13"/>
  <c r="V16" i="7"/>
  <c r="V23" i="4"/>
  <c r="B17" i="6"/>
  <c r="C16" i="6"/>
  <c r="V16" i="6" s="1"/>
  <c r="C20" i="10"/>
  <c r="V20" i="10" s="1"/>
  <c r="B21" i="10"/>
  <c r="B18" i="7"/>
  <c r="C17" i="7"/>
  <c r="V17" i="7" s="1"/>
  <c r="D20" i="9"/>
  <c r="D26" i="3"/>
  <c r="AB20" i="11"/>
  <c r="AF20" i="11" s="1"/>
  <c r="AB22" i="13"/>
  <c r="AF22" i="13" s="1"/>
  <c r="B20" i="9"/>
  <c r="C19" i="9"/>
  <c r="V19" i="9" s="1"/>
  <c r="B24" i="13"/>
  <c r="C23" i="13"/>
  <c r="AB23" i="13" s="1"/>
  <c r="AF23" i="13" s="1"/>
  <c r="AB24" i="3"/>
  <c r="AF24" i="3" s="1"/>
  <c r="Z15" i="6"/>
  <c r="AH14" i="6"/>
  <c r="AI14" i="6" s="1"/>
  <c r="D18" i="7"/>
  <c r="Z16" i="8"/>
  <c r="AH16" i="8" s="1"/>
  <c r="AI16" i="8" s="1"/>
  <c r="B23" i="12"/>
  <c r="C22" i="12"/>
  <c r="AB22" i="12" s="1"/>
  <c r="AF22" i="12" s="1"/>
  <c r="D25" i="4"/>
  <c r="B26" i="3"/>
  <c r="C25" i="3"/>
  <c r="AB25" i="3" s="1"/>
  <c r="AF25" i="3" s="1"/>
  <c r="D27" i="2"/>
  <c r="AF18" i="10"/>
  <c r="AH18" i="10" s="1"/>
  <c r="AI18" i="10" s="1"/>
  <c r="C18" i="8"/>
  <c r="AB18" i="8" s="1"/>
  <c r="B19" i="8"/>
  <c r="AJ27" i="1" l="1"/>
  <c r="AB28" i="1"/>
  <c r="AF28" i="1" s="1"/>
  <c r="V28" i="1"/>
  <c r="Z28" i="1" s="1"/>
  <c r="AH28" i="1" s="1"/>
  <c r="D29" i="1"/>
  <c r="AI21" i="12"/>
  <c r="AH15" i="6"/>
  <c r="AI15" i="6" s="1"/>
  <c r="B32" i="1"/>
  <c r="C31" i="1"/>
  <c r="V25" i="2"/>
  <c r="AB25" i="2"/>
  <c r="AF25" i="2" s="1"/>
  <c r="Z24" i="2"/>
  <c r="AH24" i="2" s="1"/>
  <c r="AI24" i="2" s="1"/>
  <c r="B27" i="2"/>
  <c r="C26" i="2"/>
  <c r="Z17" i="8"/>
  <c r="AH17" i="8" s="1"/>
  <c r="AI17" i="8" s="1"/>
  <c r="Z19" i="10"/>
  <c r="AH19" i="10" s="1"/>
  <c r="AI19" i="10" s="1"/>
  <c r="V24" i="4"/>
  <c r="AJ28" i="1"/>
  <c r="AB17" i="7"/>
  <c r="AF17" i="7" s="1"/>
  <c r="AB16" i="6"/>
  <c r="AF16" i="6" s="1"/>
  <c r="Z19" i="9"/>
  <c r="AF18" i="8"/>
  <c r="Z20" i="10"/>
  <c r="AB19" i="9"/>
  <c r="AF19" i="9" s="1"/>
  <c r="C18" i="7"/>
  <c r="V18" i="7" s="1"/>
  <c r="B19" i="7"/>
  <c r="B18" i="6"/>
  <c r="C17" i="6"/>
  <c r="AB17" i="6" s="1"/>
  <c r="AF17" i="6" s="1"/>
  <c r="V23" i="13"/>
  <c r="V21" i="11"/>
  <c r="AF18" i="9"/>
  <c r="AH18" i="9" s="1"/>
  <c r="AI18" i="9" s="1"/>
  <c r="C25" i="4"/>
  <c r="V25" i="4" s="1"/>
  <c r="B26" i="4"/>
  <c r="V22" i="12"/>
  <c r="AB20" i="10"/>
  <c r="AF20" i="10" s="1"/>
  <c r="C23" i="12"/>
  <c r="V23" i="12" s="1"/>
  <c r="B24" i="12"/>
  <c r="D19" i="7"/>
  <c r="V25" i="3"/>
  <c r="Z23" i="4"/>
  <c r="AH23" i="4" s="1"/>
  <c r="AI23" i="4" s="1"/>
  <c r="D25" i="13"/>
  <c r="Z16" i="6"/>
  <c r="V18" i="8"/>
  <c r="D22" i="10"/>
  <c r="AH22" i="13"/>
  <c r="AI22" i="13" s="1"/>
  <c r="AH24" i="3"/>
  <c r="AI24" i="3" s="1"/>
  <c r="C20" i="9"/>
  <c r="AB20" i="9" s="1"/>
  <c r="AF20" i="9" s="1"/>
  <c r="B21" i="9"/>
  <c r="D27" i="3"/>
  <c r="D21" i="9"/>
  <c r="Z16" i="7"/>
  <c r="AH16" i="7" s="1"/>
  <c r="AI16" i="7" s="1"/>
  <c r="D23" i="11"/>
  <c r="C22" i="11"/>
  <c r="AB22" i="11" s="1"/>
  <c r="AF22" i="11" s="1"/>
  <c r="B23" i="11"/>
  <c r="AI28" i="1"/>
  <c r="AH20" i="11"/>
  <c r="AI20" i="11" s="1"/>
  <c r="C26" i="3"/>
  <c r="V26" i="3" s="1"/>
  <c r="B27" i="3"/>
  <c r="B20" i="8"/>
  <c r="C19" i="8"/>
  <c r="V19" i="8" s="1"/>
  <c r="D28" i="2"/>
  <c r="D26" i="4"/>
  <c r="Z17" i="7"/>
  <c r="C24" i="13"/>
  <c r="AB24" i="13" s="1"/>
  <c r="AF24" i="13" s="1"/>
  <c r="B25" i="13"/>
  <c r="C21" i="10"/>
  <c r="AB21" i="10" s="1"/>
  <c r="AF21" i="10" s="1"/>
  <c r="B22" i="10"/>
  <c r="D18" i="6"/>
  <c r="D20" i="8"/>
  <c r="D24" i="12"/>
  <c r="AB29" i="1" l="1"/>
  <c r="AF29" i="1" s="1"/>
  <c r="D30" i="1"/>
  <c r="V29" i="1"/>
  <c r="Z29" i="1" s="1"/>
  <c r="AH29" i="1" s="1"/>
  <c r="V20" i="9"/>
  <c r="C32" i="1"/>
  <c r="B33" i="1"/>
  <c r="V26" i="2"/>
  <c r="AB26" i="2"/>
  <c r="AF26" i="2" s="1"/>
  <c r="B28" i="2"/>
  <c r="C27" i="2"/>
  <c r="Z25" i="2"/>
  <c r="AH25" i="2" s="1"/>
  <c r="AI25" i="2" s="1"/>
  <c r="Z24" i="4"/>
  <c r="AH24" i="4" s="1"/>
  <c r="AI24" i="4" s="1"/>
  <c r="V17" i="6"/>
  <c r="Z17" i="6" s="1"/>
  <c r="AH17" i="6" s="1"/>
  <c r="AB23" i="12"/>
  <c r="AF23" i="12" s="1"/>
  <c r="AB25" i="4"/>
  <c r="AF25" i="4" s="1"/>
  <c r="AJ29" i="1"/>
  <c r="AB18" i="7"/>
  <c r="AF18" i="7" s="1"/>
  <c r="AH17" i="7"/>
  <c r="AI17" i="7" s="1"/>
  <c r="AB19" i="8"/>
  <c r="AF19" i="8" s="1"/>
  <c r="AI29" i="1"/>
  <c r="V24" i="13"/>
  <c r="Z24" i="13" s="1"/>
  <c r="AH24" i="13" s="1"/>
  <c r="AH20" i="10"/>
  <c r="AI20" i="10" s="1"/>
  <c r="AH19" i="9"/>
  <c r="AI19" i="9" s="1"/>
  <c r="Z26" i="3"/>
  <c r="B21" i="8"/>
  <c r="C20" i="8"/>
  <c r="AB20" i="8" s="1"/>
  <c r="AF20" i="8" s="1"/>
  <c r="D24" i="11"/>
  <c r="AB26" i="3"/>
  <c r="AF26" i="3" s="1"/>
  <c r="D23" i="10"/>
  <c r="AH16" i="6"/>
  <c r="AI16" i="6" s="1"/>
  <c r="Z22" i="12"/>
  <c r="AH22" i="12" s="1"/>
  <c r="AI22" i="12" s="1"/>
  <c r="C18" i="6"/>
  <c r="V18" i="6" s="1"/>
  <c r="B19" i="6"/>
  <c r="D20" i="7"/>
  <c r="B27" i="4"/>
  <c r="C26" i="4"/>
  <c r="V26" i="4" s="1"/>
  <c r="Z21" i="11"/>
  <c r="AH21" i="11" s="1"/>
  <c r="AI21" i="11" s="1"/>
  <c r="B20" i="7"/>
  <c r="C19" i="7"/>
  <c r="V19" i="7" s="1"/>
  <c r="C25" i="13"/>
  <c r="AB25" i="13" s="1"/>
  <c r="AF25" i="13" s="1"/>
  <c r="B26" i="13"/>
  <c r="B28" i="3"/>
  <c r="C27" i="3"/>
  <c r="V27" i="3" s="1"/>
  <c r="D28" i="3"/>
  <c r="Z18" i="8"/>
  <c r="AH18" i="8" s="1"/>
  <c r="AI18" i="8" s="1"/>
  <c r="Z23" i="12"/>
  <c r="Z19" i="8"/>
  <c r="D19" i="6"/>
  <c r="Z25" i="4"/>
  <c r="D29" i="2"/>
  <c r="B24" i="11"/>
  <c r="C23" i="11"/>
  <c r="AB23" i="11" s="1"/>
  <c r="AF23" i="11" s="1"/>
  <c r="V22" i="11"/>
  <c r="D22" i="9"/>
  <c r="V21" i="10"/>
  <c r="Z25" i="3"/>
  <c r="AH25" i="3" s="1"/>
  <c r="AI25" i="3" s="1"/>
  <c r="C24" i="12"/>
  <c r="V24" i="12" s="1"/>
  <c r="B25" i="12"/>
  <c r="Z23" i="13"/>
  <c r="AH23" i="13" s="1"/>
  <c r="AI23" i="13" s="1"/>
  <c r="D21" i="8"/>
  <c r="D25" i="12"/>
  <c r="B23" i="10"/>
  <c r="C22" i="10"/>
  <c r="V22" i="10" s="1"/>
  <c r="D27" i="4"/>
  <c r="B22" i="9"/>
  <c r="C21" i="9"/>
  <c r="V21" i="9" s="1"/>
  <c r="D26" i="13"/>
  <c r="Z18" i="7"/>
  <c r="AB30" i="1" l="1"/>
  <c r="AF30" i="1" s="1"/>
  <c r="V30" i="1"/>
  <c r="Z30" i="1" s="1"/>
  <c r="AH30" i="1" s="1"/>
  <c r="AJ30" i="1" s="1"/>
  <c r="D31" i="1"/>
  <c r="AI17" i="6"/>
  <c r="AI24" i="13"/>
  <c r="AH25" i="4"/>
  <c r="AI25" i="4" s="1"/>
  <c r="Z20" i="9"/>
  <c r="AH20" i="9" s="1"/>
  <c r="AI20" i="9" s="1"/>
  <c r="AH23" i="12"/>
  <c r="AI23" i="12" s="1"/>
  <c r="C33" i="1"/>
  <c r="B34" i="1"/>
  <c r="B29" i="2"/>
  <c r="C28" i="2"/>
  <c r="AB27" i="2"/>
  <c r="AF27" i="2" s="1"/>
  <c r="V27" i="2"/>
  <c r="Z26" i="2"/>
  <c r="AH26" i="2" s="1"/>
  <c r="AI26" i="2" s="1"/>
  <c r="V20" i="8"/>
  <c r="AH19" i="8"/>
  <c r="AI19" i="8" s="1"/>
  <c r="AB26" i="4"/>
  <c r="AF26" i="4" s="1"/>
  <c r="V25" i="13"/>
  <c r="AB18" i="6"/>
  <c r="AF18" i="6" s="1"/>
  <c r="AH18" i="7"/>
  <c r="AI18" i="7" s="1"/>
  <c r="AI30" i="1"/>
  <c r="AB24" i="12"/>
  <c r="AF24" i="12" s="1"/>
  <c r="AB19" i="7"/>
  <c r="AF19" i="7" s="1"/>
  <c r="Z21" i="9"/>
  <c r="Z27" i="3"/>
  <c r="Z19" i="7"/>
  <c r="Z22" i="10"/>
  <c r="D26" i="12"/>
  <c r="Z22" i="11"/>
  <c r="AH22" i="11" s="1"/>
  <c r="AI22" i="11" s="1"/>
  <c r="D30" i="2"/>
  <c r="Z18" i="6"/>
  <c r="AB27" i="3"/>
  <c r="AF27" i="3" s="1"/>
  <c r="AB22" i="10"/>
  <c r="AF22" i="10" s="1"/>
  <c r="D23" i="9"/>
  <c r="V23" i="11"/>
  <c r="D27" i="13"/>
  <c r="C22" i="9"/>
  <c r="AB22" i="9" s="1"/>
  <c r="AF22" i="9" s="1"/>
  <c r="B23" i="9"/>
  <c r="D28" i="4"/>
  <c r="Z24" i="12"/>
  <c r="B26" i="12"/>
  <c r="C25" i="12"/>
  <c r="AB25" i="12" s="1"/>
  <c r="AF25" i="12" s="1"/>
  <c r="AB21" i="9"/>
  <c r="AF21" i="9" s="1"/>
  <c r="B25" i="11"/>
  <c r="C24" i="11"/>
  <c r="V24" i="11" s="1"/>
  <c r="D20" i="6"/>
  <c r="C28" i="3"/>
  <c r="AB28" i="3" s="1"/>
  <c r="AF28" i="3" s="1"/>
  <c r="B29" i="3"/>
  <c r="D21" i="7"/>
  <c r="C19" i="6"/>
  <c r="AB19" i="6" s="1"/>
  <c r="AF19" i="6" s="1"/>
  <c r="B20" i="6"/>
  <c r="D24" i="10"/>
  <c r="AH26" i="3"/>
  <c r="AI26" i="3" s="1"/>
  <c r="B24" i="10"/>
  <c r="C23" i="10"/>
  <c r="AB23" i="10" s="1"/>
  <c r="AF23" i="10" s="1"/>
  <c r="Z26" i="4"/>
  <c r="D22" i="8"/>
  <c r="Z21" i="10"/>
  <c r="AH21" i="10" s="1"/>
  <c r="AI21" i="10" s="1"/>
  <c r="D29" i="3"/>
  <c r="B27" i="13"/>
  <c r="C26" i="13"/>
  <c r="AB26" i="13" s="1"/>
  <c r="AF26" i="13" s="1"/>
  <c r="B21" i="7"/>
  <c r="C20" i="7"/>
  <c r="AB20" i="7" s="1"/>
  <c r="AF20" i="7" s="1"/>
  <c r="C27" i="4"/>
  <c r="V27" i="4" s="1"/>
  <c r="B28" i="4"/>
  <c r="D25" i="11"/>
  <c r="C21" i="8"/>
  <c r="AB21" i="8" s="1"/>
  <c r="AF21" i="8" s="1"/>
  <c r="B22" i="8"/>
  <c r="AB31" i="1" l="1"/>
  <c r="AF31" i="1" s="1"/>
  <c r="V31" i="1"/>
  <c r="Z31" i="1" s="1"/>
  <c r="AH31" i="1" s="1"/>
  <c r="AJ31" i="1" s="1"/>
  <c r="D32" i="1"/>
  <c r="B35" i="1"/>
  <c r="C34" i="1"/>
  <c r="AB28" i="2"/>
  <c r="AF28" i="2" s="1"/>
  <c r="V28" i="2"/>
  <c r="Z27" i="2"/>
  <c r="AH27" i="2" s="1"/>
  <c r="AI27" i="2" s="1"/>
  <c r="B30" i="2"/>
  <c r="C29" i="2"/>
  <c r="Z20" i="8"/>
  <c r="AH20" i="8" s="1"/>
  <c r="AI20" i="8" s="1"/>
  <c r="AH18" i="6"/>
  <c r="AI18" i="6" s="1"/>
  <c r="AH24" i="12"/>
  <c r="AI24" i="12" s="1"/>
  <c r="AH26" i="4"/>
  <c r="AI26" i="4" s="1"/>
  <c r="AH22" i="10"/>
  <c r="AI22" i="10" s="1"/>
  <c r="Z25" i="13"/>
  <c r="AH25" i="13" s="1"/>
  <c r="AI25" i="13" s="1"/>
  <c r="V28" i="3"/>
  <c r="AI31" i="1"/>
  <c r="V23" i="10"/>
  <c r="Z23" i="10" s="1"/>
  <c r="AH23" i="10" s="1"/>
  <c r="AI23" i="10" s="1"/>
  <c r="V19" i="6"/>
  <c r="V20" i="7"/>
  <c r="Z27" i="4"/>
  <c r="Z24" i="11"/>
  <c r="D26" i="11"/>
  <c r="B22" i="7"/>
  <c r="C21" i="7"/>
  <c r="AB21" i="7" s="1"/>
  <c r="AF21" i="7" s="1"/>
  <c r="D25" i="10"/>
  <c r="AB24" i="11"/>
  <c r="AF24" i="11" s="1"/>
  <c r="D23" i="8"/>
  <c r="B30" i="3"/>
  <c r="C29" i="3"/>
  <c r="AB29" i="3" s="1"/>
  <c r="AF29" i="3" s="1"/>
  <c r="D21" i="6"/>
  <c r="C26" i="12"/>
  <c r="AB26" i="12" s="1"/>
  <c r="AF26" i="12" s="1"/>
  <c r="B27" i="12"/>
  <c r="C23" i="9"/>
  <c r="AB23" i="9" s="1"/>
  <c r="AF23" i="9" s="1"/>
  <c r="B24" i="9"/>
  <c r="D28" i="13"/>
  <c r="Z23" i="11"/>
  <c r="AH23" i="11" s="1"/>
  <c r="AI23" i="11" s="1"/>
  <c r="D27" i="12"/>
  <c r="C22" i="8"/>
  <c r="AB22" i="8" s="1"/>
  <c r="AF22" i="8" s="1"/>
  <c r="B23" i="8"/>
  <c r="AB27" i="4"/>
  <c r="AF27" i="4" s="1"/>
  <c r="V22" i="9"/>
  <c r="AH27" i="3"/>
  <c r="AI27" i="3" s="1"/>
  <c r="C24" i="10"/>
  <c r="V24" i="10" s="1"/>
  <c r="B25" i="10"/>
  <c r="B29" i="4"/>
  <c r="C28" i="4"/>
  <c r="V28" i="4" s="1"/>
  <c r="D30" i="3"/>
  <c r="V21" i="8"/>
  <c r="B26" i="11"/>
  <c r="C25" i="11"/>
  <c r="V25" i="11" s="1"/>
  <c r="D29" i="4"/>
  <c r="V26" i="13"/>
  <c r="D31" i="2"/>
  <c r="V25" i="12"/>
  <c r="C27" i="13"/>
  <c r="AB27" i="13" s="1"/>
  <c r="AF27" i="13" s="1"/>
  <c r="B28" i="13"/>
  <c r="B21" i="6"/>
  <c r="C20" i="6"/>
  <c r="V20" i="6" s="1"/>
  <c r="D22" i="7"/>
  <c r="D24" i="9"/>
  <c r="AH19" i="7"/>
  <c r="AI19" i="7" s="1"/>
  <c r="AH21" i="9"/>
  <c r="AI21" i="9" s="1"/>
  <c r="AB32" i="1" l="1"/>
  <c r="AF32" i="1" s="1"/>
  <c r="D33" i="1"/>
  <c r="V32" i="1"/>
  <c r="Z32" i="1" s="1"/>
  <c r="AH32" i="1" s="1"/>
  <c r="B36" i="1"/>
  <c r="C35" i="1"/>
  <c r="AB29" i="2"/>
  <c r="AF29" i="2" s="1"/>
  <c r="V29" i="2"/>
  <c r="B31" i="2"/>
  <c r="C30" i="2"/>
  <c r="Z28" i="2"/>
  <c r="AH28" i="2" s="1"/>
  <c r="AI28" i="2" s="1"/>
  <c r="V29" i="3"/>
  <c r="Z29" i="3" s="1"/>
  <c r="AH29" i="3" s="1"/>
  <c r="AB28" i="4"/>
  <c r="AF28" i="4" s="1"/>
  <c r="V23" i="9"/>
  <c r="V21" i="7"/>
  <c r="Z28" i="3"/>
  <c r="AH28" i="3" s="1"/>
  <c r="AI28" i="3" s="1"/>
  <c r="V26" i="12"/>
  <c r="AI32" i="1"/>
  <c r="Z19" i="6"/>
  <c r="AH19" i="6" s="1"/>
  <c r="AI19" i="6" s="1"/>
  <c r="Z20" i="7"/>
  <c r="AH20" i="7" s="1"/>
  <c r="AI20" i="7" s="1"/>
  <c r="AJ32" i="1"/>
  <c r="Z20" i="6"/>
  <c r="Z25" i="11"/>
  <c r="Z24" i="10"/>
  <c r="C21" i="6"/>
  <c r="AB21" i="6" s="1"/>
  <c r="AF21" i="6" s="1"/>
  <c r="B22" i="6"/>
  <c r="D23" i="7"/>
  <c r="D25" i="9"/>
  <c r="B29" i="13"/>
  <c r="C28" i="13"/>
  <c r="AB28" i="13" s="1"/>
  <c r="AF28" i="13" s="1"/>
  <c r="Z25" i="12"/>
  <c r="AH25" i="12" s="1"/>
  <c r="AI25" i="12" s="1"/>
  <c r="D32" i="2"/>
  <c r="Z26" i="13"/>
  <c r="AH26" i="13" s="1"/>
  <c r="AI26" i="13" s="1"/>
  <c r="Z21" i="8"/>
  <c r="AH21" i="8" s="1"/>
  <c r="AI21" i="8" s="1"/>
  <c r="B25" i="9"/>
  <c r="C24" i="9"/>
  <c r="V24" i="9" s="1"/>
  <c r="AB20" i="6"/>
  <c r="AF20" i="6" s="1"/>
  <c r="V22" i="8"/>
  <c r="AB24" i="10"/>
  <c r="AF24" i="10" s="1"/>
  <c r="C22" i="7"/>
  <c r="AB22" i="7" s="1"/>
  <c r="AF22" i="7" s="1"/>
  <c r="B23" i="7"/>
  <c r="D30" i="4"/>
  <c r="B27" i="11"/>
  <c r="C26" i="11"/>
  <c r="V26" i="11" s="1"/>
  <c r="C29" i="4"/>
  <c r="V29" i="4" s="1"/>
  <c r="B30" i="4"/>
  <c r="V27" i="13"/>
  <c r="D22" i="6"/>
  <c r="AB25" i="11"/>
  <c r="AF25" i="11" s="1"/>
  <c r="Z28" i="4"/>
  <c r="C25" i="10"/>
  <c r="AB25" i="10" s="1"/>
  <c r="AF25" i="10" s="1"/>
  <c r="B26" i="10"/>
  <c r="Z22" i="9"/>
  <c r="AH22" i="9" s="1"/>
  <c r="AI22" i="9" s="1"/>
  <c r="C23" i="8"/>
  <c r="V23" i="8" s="1"/>
  <c r="B24" i="8"/>
  <c r="D28" i="12"/>
  <c r="C27" i="12"/>
  <c r="AB27" i="12" s="1"/>
  <c r="AF27" i="12" s="1"/>
  <c r="B28" i="12"/>
  <c r="D24" i="8"/>
  <c r="D26" i="10"/>
  <c r="D31" i="3"/>
  <c r="D29" i="13"/>
  <c r="B31" i="3"/>
  <c r="C30" i="3"/>
  <c r="AB30" i="3" s="1"/>
  <c r="AF30" i="3" s="1"/>
  <c r="D27" i="11"/>
  <c r="AH24" i="11"/>
  <c r="AI24" i="11" s="1"/>
  <c r="AH27" i="4"/>
  <c r="AI27" i="4" s="1"/>
  <c r="AB33" i="1" l="1"/>
  <c r="AF33" i="1" s="1"/>
  <c r="V33" i="1"/>
  <c r="Z33" i="1" s="1"/>
  <c r="AH33" i="1" s="1"/>
  <c r="AI33" i="1" s="1"/>
  <c r="D34" i="1"/>
  <c r="AI29" i="3"/>
  <c r="V25" i="10"/>
  <c r="Z25" i="10" s="1"/>
  <c r="AH25" i="10" s="1"/>
  <c r="AB23" i="8"/>
  <c r="AF23" i="8" s="1"/>
  <c r="B37" i="1"/>
  <c r="C36" i="1"/>
  <c r="AB30" i="2"/>
  <c r="AF30" i="2" s="1"/>
  <c r="V30" i="2"/>
  <c r="B32" i="2"/>
  <c r="C31" i="2"/>
  <c r="Z29" i="2"/>
  <c r="AH29" i="2" s="1"/>
  <c r="AI29" i="2" s="1"/>
  <c r="Z23" i="9"/>
  <c r="AH23" i="9" s="1"/>
  <c r="AI23" i="9" s="1"/>
  <c r="Z21" i="7"/>
  <c r="AH21" i="7" s="1"/>
  <c r="AI21" i="7" s="1"/>
  <c r="AH28" i="4"/>
  <c r="AI28" i="4" s="1"/>
  <c r="V28" i="13"/>
  <c r="Z28" i="13" s="1"/>
  <c r="AH28" i="13" s="1"/>
  <c r="Z26" i="12"/>
  <c r="AH26" i="12" s="1"/>
  <c r="AI26" i="12" s="1"/>
  <c r="AB26" i="11"/>
  <c r="AF26" i="11" s="1"/>
  <c r="V21" i="6"/>
  <c r="AH25" i="11"/>
  <c r="AI25" i="11" s="1"/>
  <c r="V27" i="12"/>
  <c r="Z27" i="12" s="1"/>
  <c r="AH27" i="12" s="1"/>
  <c r="AB24" i="9"/>
  <c r="AF24" i="9" s="1"/>
  <c r="V30" i="3"/>
  <c r="AB29" i="4"/>
  <c r="AF29" i="4" s="1"/>
  <c r="AJ33" i="1"/>
  <c r="Z23" i="8"/>
  <c r="Z29" i="4"/>
  <c r="Z24" i="9"/>
  <c r="D28" i="11"/>
  <c r="C26" i="10"/>
  <c r="V26" i="10" s="1"/>
  <c r="B27" i="10"/>
  <c r="Z27" i="13"/>
  <c r="AH27" i="13" s="1"/>
  <c r="AI27" i="13" s="1"/>
  <c r="B26" i="9"/>
  <c r="C25" i="9"/>
  <c r="AB25" i="9" s="1"/>
  <c r="AF25" i="9" s="1"/>
  <c r="V22" i="7"/>
  <c r="AH20" i="6"/>
  <c r="AI20" i="6" s="1"/>
  <c r="D25" i="8"/>
  <c r="B31" i="4"/>
  <c r="C30" i="4"/>
  <c r="AB30" i="4" s="1"/>
  <c r="AF30" i="4" s="1"/>
  <c r="B32" i="3"/>
  <c r="C31" i="3"/>
  <c r="V31" i="3" s="1"/>
  <c r="D27" i="10"/>
  <c r="C28" i="12"/>
  <c r="AB28" i="12" s="1"/>
  <c r="AF28" i="12" s="1"/>
  <c r="B29" i="12"/>
  <c r="D29" i="12"/>
  <c r="B28" i="11"/>
  <c r="C27" i="11"/>
  <c r="V27" i="11" s="1"/>
  <c r="Z22" i="8"/>
  <c r="AH22" i="8" s="1"/>
  <c r="AI22" i="8" s="1"/>
  <c r="D26" i="9"/>
  <c r="D24" i="7"/>
  <c r="AH24" i="10"/>
  <c r="AI24" i="10" s="1"/>
  <c r="D30" i="13"/>
  <c r="Z26" i="11"/>
  <c r="D32" i="3"/>
  <c r="B25" i="8"/>
  <c r="C24" i="8"/>
  <c r="AB24" i="8" s="1"/>
  <c r="AF24" i="8" s="1"/>
  <c r="D23" i="6"/>
  <c r="D31" i="4"/>
  <c r="C23" i="7"/>
  <c r="V23" i="7" s="1"/>
  <c r="B24" i="7"/>
  <c r="D33" i="2"/>
  <c r="B30" i="13"/>
  <c r="C29" i="13"/>
  <c r="AB29" i="13" s="1"/>
  <c r="AF29" i="13" s="1"/>
  <c r="B23" i="6"/>
  <c r="C22" i="6"/>
  <c r="AB22" i="6" s="1"/>
  <c r="AF22" i="6" s="1"/>
  <c r="AI27" i="12" l="1"/>
  <c r="AB34" i="1"/>
  <c r="AF34" i="1" s="1"/>
  <c r="V34" i="1"/>
  <c r="Z34" i="1" s="1"/>
  <c r="AH34" i="1" s="1"/>
  <c r="D35" i="1"/>
  <c r="AI25" i="10"/>
  <c r="AI28" i="13"/>
  <c r="AH23" i="8"/>
  <c r="AI23" i="8" s="1"/>
  <c r="V28" i="12"/>
  <c r="Z28" i="12" s="1"/>
  <c r="AH28" i="12" s="1"/>
  <c r="AI28" i="12" s="1"/>
  <c r="AI34" i="1"/>
  <c r="B38" i="1"/>
  <c r="C37" i="1"/>
  <c r="C32" i="2"/>
  <c r="B33" i="2"/>
  <c r="Z30" i="2"/>
  <c r="AH30" i="2" s="1"/>
  <c r="AI30" i="2" s="1"/>
  <c r="AB31" i="2"/>
  <c r="AF31" i="2" s="1"/>
  <c r="V31" i="2"/>
  <c r="AB31" i="3"/>
  <c r="AF31" i="3" s="1"/>
  <c r="Z21" i="6"/>
  <c r="AH21" i="6" s="1"/>
  <c r="AI21" i="6" s="1"/>
  <c r="AH26" i="11"/>
  <c r="AI26" i="11" s="1"/>
  <c r="AH24" i="9"/>
  <c r="AI24" i="9" s="1"/>
  <c r="V30" i="4"/>
  <c r="Z30" i="4" s="1"/>
  <c r="AH30" i="4" s="1"/>
  <c r="V25" i="9"/>
  <c r="Z25" i="9" s="1"/>
  <c r="AH25" i="9" s="1"/>
  <c r="AB26" i="10"/>
  <c r="AF26" i="10" s="1"/>
  <c r="Z30" i="3"/>
  <c r="AH30" i="3" s="1"/>
  <c r="AI30" i="3" s="1"/>
  <c r="AH29" i="4"/>
  <c r="AI29" i="4" s="1"/>
  <c r="V29" i="13"/>
  <c r="AB23" i="7"/>
  <c r="AF23" i="7" s="1"/>
  <c r="Z27" i="11"/>
  <c r="Z26" i="10"/>
  <c r="Z23" i="7"/>
  <c r="B31" i="13"/>
  <c r="C30" i="13"/>
  <c r="V30" i="13" s="1"/>
  <c r="D30" i="12"/>
  <c r="B32" i="4"/>
  <c r="C31" i="4"/>
  <c r="AB31" i="4" s="1"/>
  <c r="AF31" i="4" s="1"/>
  <c r="V24" i="8"/>
  <c r="C26" i="9"/>
  <c r="AB26" i="9" s="1"/>
  <c r="AF26" i="9" s="1"/>
  <c r="B27" i="9"/>
  <c r="B28" i="10"/>
  <c r="C27" i="10"/>
  <c r="AB27" i="10" s="1"/>
  <c r="AF27" i="10" s="1"/>
  <c r="AB27" i="11"/>
  <c r="AF27" i="11" s="1"/>
  <c r="C23" i="6"/>
  <c r="V23" i="6" s="1"/>
  <c r="B24" i="6"/>
  <c r="D34" i="2"/>
  <c r="D24" i="6"/>
  <c r="D27" i="9"/>
  <c r="B29" i="11"/>
  <c r="C28" i="11"/>
  <c r="V28" i="11" s="1"/>
  <c r="B30" i="12"/>
  <c r="C29" i="12"/>
  <c r="V29" i="12" s="1"/>
  <c r="D28" i="10"/>
  <c r="D26" i="8"/>
  <c r="Z22" i="7"/>
  <c r="AH22" i="7" s="1"/>
  <c r="AI22" i="7" s="1"/>
  <c r="B25" i="7"/>
  <c r="C24" i="7"/>
  <c r="V24" i="7" s="1"/>
  <c r="D32" i="4"/>
  <c r="Z31" i="3"/>
  <c r="D31" i="13"/>
  <c r="D25" i="7"/>
  <c r="D29" i="11"/>
  <c r="C25" i="8"/>
  <c r="AB25" i="8" s="1"/>
  <c r="AF25" i="8" s="1"/>
  <c r="B26" i="8"/>
  <c r="V22" i="6"/>
  <c r="D33" i="3"/>
  <c r="C32" i="3"/>
  <c r="AB32" i="3" s="1"/>
  <c r="AF32" i="3" s="1"/>
  <c r="B33" i="3"/>
  <c r="AJ34" i="1"/>
  <c r="AB35" i="1" l="1"/>
  <c r="AF35" i="1" s="1"/>
  <c r="D36" i="1"/>
  <c r="V35" i="1"/>
  <c r="Z35" i="1" s="1"/>
  <c r="AH35" i="1" s="1"/>
  <c r="AI35" i="1" s="1"/>
  <c r="AI25" i="9"/>
  <c r="AI30" i="4"/>
  <c r="AB30" i="13"/>
  <c r="AF30" i="13" s="1"/>
  <c r="AB23" i="6"/>
  <c r="AF23" i="6" s="1"/>
  <c r="B39" i="1"/>
  <c r="C38" i="1"/>
  <c r="Z31" i="2"/>
  <c r="AH31" i="2" s="1"/>
  <c r="AI31" i="2" s="1"/>
  <c r="B34" i="2"/>
  <c r="C33" i="2"/>
  <c r="V32" i="2"/>
  <c r="AB32" i="2"/>
  <c r="AF32" i="2" s="1"/>
  <c r="AH31" i="3"/>
  <c r="AI31" i="3" s="1"/>
  <c r="V31" i="4"/>
  <c r="Z31" i="4" s="1"/>
  <c r="AH31" i="4" s="1"/>
  <c r="AI31" i="4" s="1"/>
  <c r="V27" i="10"/>
  <c r="Z27" i="10" s="1"/>
  <c r="AH27" i="10" s="1"/>
  <c r="V32" i="3"/>
  <c r="Z32" i="3" s="1"/>
  <c r="AH32" i="3" s="1"/>
  <c r="AI32" i="3" s="1"/>
  <c r="AB24" i="7"/>
  <c r="AF24" i="7" s="1"/>
  <c r="AH26" i="10"/>
  <c r="AI26" i="10" s="1"/>
  <c r="AH23" i="7"/>
  <c r="AI23" i="7" s="1"/>
  <c r="Z29" i="13"/>
  <c r="AH29" i="13" s="1"/>
  <c r="AI29" i="13" s="1"/>
  <c r="AB29" i="12"/>
  <c r="AF29" i="12" s="1"/>
  <c r="AJ35" i="1"/>
  <c r="Z29" i="12"/>
  <c r="Z28" i="11"/>
  <c r="C26" i="8"/>
  <c r="V26" i="8" s="1"/>
  <c r="B27" i="8"/>
  <c r="D30" i="11"/>
  <c r="B31" i="12"/>
  <c r="C30" i="12"/>
  <c r="V30" i="12" s="1"/>
  <c r="V26" i="9"/>
  <c r="Z23" i="6"/>
  <c r="D35" i="2"/>
  <c r="B28" i="9"/>
  <c r="C27" i="9"/>
  <c r="V27" i="9" s="1"/>
  <c r="C32" i="4"/>
  <c r="V32" i="4" s="1"/>
  <c r="B33" i="4"/>
  <c r="Z30" i="13"/>
  <c r="B26" i="7"/>
  <c r="C25" i="7"/>
  <c r="AB25" i="7" s="1"/>
  <c r="AF25" i="7" s="1"/>
  <c r="D28" i="9"/>
  <c r="Z24" i="7"/>
  <c r="V25" i="8"/>
  <c r="C33" i="3"/>
  <c r="AB33" i="3" s="1"/>
  <c r="AF33" i="3" s="1"/>
  <c r="B34" i="3"/>
  <c r="D29" i="10"/>
  <c r="B30" i="11"/>
  <c r="C29" i="11"/>
  <c r="AB29" i="11" s="1"/>
  <c r="AF29" i="11" s="1"/>
  <c r="D25" i="6"/>
  <c r="C24" i="6"/>
  <c r="V24" i="6" s="1"/>
  <c r="B25" i="6"/>
  <c r="Z24" i="8"/>
  <c r="AH24" i="8" s="1"/>
  <c r="AI24" i="8" s="1"/>
  <c r="AH27" i="11"/>
  <c r="AI27" i="11" s="1"/>
  <c r="Z22" i="6"/>
  <c r="AH22" i="6" s="1"/>
  <c r="AI22" i="6" s="1"/>
  <c r="AB28" i="11"/>
  <c r="AF28" i="11" s="1"/>
  <c r="D26" i="7"/>
  <c r="D32" i="13"/>
  <c r="D34" i="3"/>
  <c r="D33" i="4"/>
  <c r="D27" i="8"/>
  <c r="B29" i="10"/>
  <c r="C28" i="10"/>
  <c r="AB28" i="10" s="1"/>
  <c r="AF28" i="10" s="1"/>
  <c r="D31" i="12"/>
  <c r="C31" i="13"/>
  <c r="AB31" i="13" s="1"/>
  <c r="AF31" i="13" s="1"/>
  <c r="B32" i="13"/>
  <c r="AB36" i="1" l="1"/>
  <c r="AF36" i="1" s="1"/>
  <c r="D37" i="1"/>
  <c r="V36" i="1"/>
  <c r="Z36" i="1" s="1"/>
  <c r="AH36" i="1" s="1"/>
  <c r="AI27" i="10"/>
  <c r="AH30" i="13"/>
  <c r="AI30" i="13" s="1"/>
  <c r="AB26" i="8"/>
  <c r="AF26" i="8" s="1"/>
  <c r="AI36" i="1"/>
  <c r="AH23" i="6"/>
  <c r="AI23" i="6" s="1"/>
  <c r="B40" i="1"/>
  <c r="C39" i="1"/>
  <c r="B35" i="2"/>
  <c r="C34" i="2"/>
  <c r="Z32" i="2"/>
  <c r="AH32" i="2" s="1"/>
  <c r="AI32" i="2" s="1"/>
  <c r="AB33" i="2"/>
  <c r="AF33" i="2" s="1"/>
  <c r="V33" i="2"/>
  <c r="V25" i="7"/>
  <c r="AH24" i="7"/>
  <c r="AI24" i="7" s="1"/>
  <c r="AB30" i="12"/>
  <c r="AF30" i="12" s="1"/>
  <c r="AB32" i="4"/>
  <c r="AF32" i="4" s="1"/>
  <c r="V33" i="3"/>
  <c r="AB24" i="6"/>
  <c r="AF24" i="6" s="1"/>
  <c r="AB27" i="9"/>
  <c r="AF27" i="9" s="1"/>
  <c r="AH29" i="12"/>
  <c r="AI29" i="12" s="1"/>
  <c r="AJ36" i="1"/>
  <c r="Z24" i="6"/>
  <c r="Z30" i="12"/>
  <c r="B30" i="10"/>
  <c r="C29" i="10"/>
  <c r="V29" i="10" s="1"/>
  <c r="D34" i="4"/>
  <c r="C32" i="13"/>
  <c r="AB32" i="13" s="1"/>
  <c r="AF32" i="13" s="1"/>
  <c r="B33" i="13"/>
  <c r="D32" i="12"/>
  <c r="V31" i="13"/>
  <c r="B31" i="11"/>
  <c r="C30" i="11"/>
  <c r="AB30" i="11" s="1"/>
  <c r="AF30" i="11" s="1"/>
  <c r="D29" i="9"/>
  <c r="C28" i="9"/>
  <c r="V28" i="9" s="1"/>
  <c r="B29" i="9"/>
  <c r="B32" i="12"/>
  <c r="C31" i="12"/>
  <c r="V31" i="12" s="1"/>
  <c r="D31" i="11"/>
  <c r="D28" i="8"/>
  <c r="D27" i="7"/>
  <c r="V28" i="10"/>
  <c r="B35" i="3"/>
  <c r="C34" i="3"/>
  <c r="V34" i="3" s="1"/>
  <c r="B34" i="4"/>
  <c r="C33" i="4"/>
  <c r="AB33" i="4" s="1"/>
  <c r="AF33" i="4" s="1"/>
  <c r="B28" i="8"/>
  <c r="C27" i="8"/>
  <c r="V27" i="8" s="1"/>
  <c r="D33" i="13"/>
  <c r="B26" i="6"/>
  <c r="C25" i="6"/>
  <c r="AB25" i="6" s="1"/>
  <c r="AF25" i="6" s="1"/>
  <c r="D26" i="6"/>
  <c r="Z27" i="9"/>
  <c r="B27" i="7"/>
  <c r="C26" i="7"/>
  <c r="AB26" i="7" s="1"/>
  <c r="AF26" i="7" s="1"/>
  <c r="Z26" i="9"/>
  <c r="AH26" i="9" s="1"/>
  <c r="AI26" i="9" s="1"/>
  <c r="V29" i="11"/>
  <c r="Z32" i="4"/>
  <c r="Z26" i="8"/>
  <c r="D35" i="3"/>
  <c r="D30" i="10"/>
  <c r="Z25" i="8"/>
  <c r="AH25" i="8" s="1"/>
  <c r="AI25" i="8" s="1"/>
  <c r="D36" i="2"/>
  <c r="AH28" i="11"/>
  <c r="AI28" i="11" s="1"/>
  <c r="AB37" i="1" l="1"/>
  <c r="AF37" i="1" s="1"/>
  <c r="D38" i="1"/>
  <c r="V37" i="1"/>
  <c r="Z37" i="1" s="1"/>
  <c r="AH37" i="1" s="1"/>
  <c r="AH26" i="8"/>
  <c r="AI26" i="8" s="1"/>
  <c r="AI37" i="1"/>
  <c r="Z25" i="7"/>
  <c r="AH25" i="7" s="1"/>
  <c r="AI25" i="7" s="1"/>
  <c r="C40" i="1"/>
  <c r="B41" i="1"/>
  <c r="Z33" i="2"/>
  <c r="AH33" i="2" s="1"/>
  <c r="AI33" i="2" s="1"/>
  <c r="AB34" i="2"/>
  <c r="AF34" i="2" s="1"/>
  <c r="V34" i="2"/>
  <c r="C35" i="2"/>
  <c r="B36" i="2"/>
  <c r="AB29" i="10"/>
  <c r="AF29" i="10" s="1"/>
  <c r="AH32" i="4"/>
  <c r="AI32" i="4" s="1"/>
  <c r="AH30" i="12"/>
  <c r="AI30" i="12" s="1"/>
  <c r="AH27" i="9"/>
  <c r="AI27" i="9" s="1"/>
  <c r="V25" i="6"/>
  <c r="Z25" i="6" s="1"/>
  <c r="AH25" i="6" s="1"/>
  <c r="Z33" i="3"/>
  <c r="AH33" i="3" s="1"/>
  <c r="AI33" i="3" s="1"/>
  <c r="AB34" i="3"/>
  <c r="AF34" i="3" s="1"/>
  <c r="V30" i="11"/>
  <c r="V32" i="13"/>
  <c r="AH24" i="6"/>
  <c r="AI24" i="6" s="1"/>
  <c r="AB28" i="9"/>
  <c r="AF28" i="9" s="1"/>
  <c r="AJ37" i="1"/>
  <c r="Z27" i="8"/>
  <c r="Z28" i="9"/>
  <c r="Z31" i="12"/>
  <c r="Z34" i="3"/>
  <c r="V26" i="7"/>
  <c r="AB27" i="8"/>
  <c r="AF27" i="8" s="1"/>
  <c r="D32" i="11"/>
  <c r="Z31" i="13"/>
  <c r="AH31" i="13" s="1"/>
  <c r="AI31" i="13" s="1"/>
  <c r="AB31" i="12"/>
  <c r="AF31" i="12" s="1"/>
  <c r="V33" i="4"/>
  <c r="D37" i="2"/>
  <c r="D36" i="3"/>
  <c r="C26" i="6"/>
  <c r="V26" i="6" s="1"/>
  <c r="B27" i="6"/>
  <c r="B36" i="3"/>
  <c r="C35" i="3"/>
  <c r="AB35" i="3" s="1"/>
  <c r="AF35" i="3" s="1"/>
  <c r="D29" i="8"/>
  <c r="B34" i="13"/>
  <c r="C33" i="13"/>
  <c r="V33" i="13" s="1"/>
  <c r="D35" i="4"/>
  <c r="Z28" i="10"/>
  <c r="AH28" i="10" s="1"/>
  <c r="AI28" i="10" s="1"/>
  <c r="D28" i="7"/>
  <c r="C32" i="12"/>
  <c r="V32" i="12" s="1"/>
  <c r="B33" i="12"/>
  <c r="D30" i="9"/>
  <c r="B32" i="11"/>
  <c r="C31" i="11"/>
  <c r="AB31" i="11" s="1"/>
  <c r="AF31" i="11" s="1"/>
  <c r="Z29" i="10"/>
  <c r="D31" i="10"/>
  <c r="Z29" i="11"/>
  <c r="AH29" i="11" s="1"/>
  <c r="AI29" i="11" s="1"/>
  <c r="C27" i="7"/>
  <c r="AB27" i="7" s="1"/>
  <c r="AF27" i="7" s="1"/>
  <c r="B28" i="7"/>
  <c r="D27" i="6"/>
  <c r="D34" i="13"/>
  <c r="B29" i="8"/>
  <c r="C28" i="8"/>
  <c r="AB28" i="8" s="1"/>
  <c r="AF28" i="8" s="1"/>
  <c r="B35" i="4"/>
  <c r="C34" i="4"/>
  <c r="V34" i="4" s="1"/>
  <c r="C29" i="9"/>
  <c r="V29" i="9" s="1"/>
  <c r="B30" i="9"/>
  <c r="D33" i="12"/>
  <c r="C30" i="10"/>
  <c r="V30" i="10" s="1"/>
  <c r="B31" i="10"/>
  <c r="AB38" i="1" l="1"/>
  <c r="AF38" i="1" s="1"/>
  <c r="V38" i="1"/>
  <c r="Z38" i="1" s="1"/>
  <c r="AH38" i="1" s="1"/>
  <c r="AI38" i="1" s="1"/>
  <c r="D39" i="1"/>
  <c r="AI25" i="6"/>
  <c r="AH29" i="10"/>
  <c r="AI29" i="10" s="1"/>
  <c r="C41" i="1"/>
  <c r="B42" i="1"/>
  <c r="C36" i="2"/>
  <c r="B37" i="2"/>
  <c r="AB35" i="2"/>
  <c r="AF35" i="2" s="1"/>
  <c r="V35" i="2"/>
  <c r="Z34" i="2"/>
  <c r="AH34" i="2" s="1"/>
  <c r="AI34" i="2" s="1"/>
  <c r="Z30" i="11"/>
  <c r="AH30" i="11" s="1"/>
  <c r="AI30" i="11" s="1"/>
  <c r="AH34" i="3"/>
  <c r="AI34" i="3" s="1"/>
  <c r="AB32" i="12"/>
  <c r="AF32" i="12" s="1"/>
  <c r="AB33" i="13"/>
  <c r="AF33" i="13" s="1"/>
  <c r="Z32" i="13"/>
  <c r="AH32" i="13" s="1"/>
  <c r="AI32" i="13" s="1"/>
  <c r="AB26" i="6"/>
  <c r="AF26" i="6" s="1"/>
  <c r="AH28" i="9"/>
  <c r="AI28" i="9" s="1"/>
  <c r="AH31" i="12"/>
  <c r="AI31" i="12" s="1"/>
  <c r="Z34" i="4"/>
  <c r="Z30" i="10"/>
  <c r="Z29" i="9"/>
  <c r="B30" i="8"/>
  <c r="C29" i="8"/>
  <c r="AB29" i="8" s="1"/>
  <c r="AF29" i="8" s="1"/>
  <c r="D35" i="13"/>
  <c r="Z26" i="6"/>
  <c r="B29" i="7"/>
  <c r="C28" i="7"/>
  <c r="AB28" i="7" s="1"/>
  <c r="AF28" i="7" s="1"/>
  <c r="AB30" i="10"/>
  <c r="AF30" i="10" s="1"/>
  <c r="AB29" i="9"/>
  <c r="AF29" i="9" s="1"/>
  <c r="D29" i="7"/>
  <c r="D30" i="8"/>
  <c r="V35" i="3"/>
  <c r="D38" i="2"/>
  <c r="D33" i="11"/>
  <c r="D28" i="6"/>
  <c r="AB34" i="4"/>
  <c r="AF34" i="4" s="1"/>
  <c r="B35" i="13"/>
  <c r="C34" i="13"/>
  <c r="V34" i="13" s="1"/>
  <c r="D37" i="3"/>
  <c r="D31" i="9"/>
  <c r="C31" i="10"/>
  <c r="V31" i="10" s="1"/>
  <c r="B32" i="10"/>
  <c r="D34" i="12"/>
  <c r="B36" i="4"/>
  <c r="C35" i="4"/>
  <c r="AB35" i="4" s="1"/>
  <c r="AF35" i="4" s="1"/>
  <c r="Z33" i="13"/>
  <c r="D32" i="10"/>
  <c r="B33" i="11"/>
  <c r="C32" i="11"/>
  <c r="V32" i="11" s="1"/>
  <c r="B34" i="12"/>
  <c r="C33" i="12"/>
  <c r="V33" i="12" s="1"/>
  <c r="V27" i="7"/>
  <c r="V28" i="8"/>
  <c r="B37" i="3"/>
  <c r="C36" i="3"/>
  <c r="AB36" i="3" s="1"/>
  <c r="AF36" i="3" s="1"/>
  <c r="B28" i="6"/>
  <c r="C27" i="6"/>
  <c r="AB27" i="6" s="1"/>
  <c r="AF27" i="6" s="1"/>
  <c r="Z33" i="4"/>
  <c r="AH33" i="4" s="1"/>
  <c r="AI33" i="4" s="1"/>
  <c r="V31" i="11"/>
  <c r="Z26" i="7"/>
  <c r="AH26" i="7" s="1"/>
  <c r="AI26" i="7" s="1"/>
  <c r="AH27" i="8"/>
  <c r="AI27" i="8" s="1"/>
  <c r="Z32" i="12"/>
  <c r="B31" i="9"/>
  <c r="C30" i="9"/>
  <c r="AB30" i="9" s="1"/>
  <c r="AF30" i="9" s="1"/>
  <c r="D36" i="4"/>
  <c r="AJ38" i="1" l="1"/>
  <c r="AB39" i="1"/>
  <c r="AF39" i="1" s="1"/>
  <c r="D40" i="1"/>
  <c r="V39" i="1"/>
  <c r="Z39" i="1" s="1"/>
  <c r="AH39" i="1" s="1"/>
  <c r="AI39" i="1" s="1"/>
  <c r="B43" i="1"/>
  <c r="C43" i="1" s="1"/>
  <c r="C42" i="1"/>
  <c r="C37" i="2"/>
  <c r="B38" i="2"/>
  <c r="Z35" i="2"/>
  <c r="AH35" i="2" s="1"/>
  <c r="AI35" i="2" s="1"/>
  <c r="V36" i="2"/>
  <c r="AB36" i="2"/>
  <c r="AF36" i="2" s="1"/>
  <c r="V35" i="4"/>
  <c r="Z35" i="4" s="1"/>
  <c r="AH35" i="4" s="1"/>
  <c r="AH32" i="12"/>
  <c r="AI32" i="12" s="1"/>
  <c r="AH26" i="6"/>
  <c r="AI26" i="6" s="1"/>
  <c r="AH33" i="13"/>
  <c r="AI33" i="13" s="1"/>
  <c r="V29" i="8"/>
  <c r="V28" i="7"/>
  <c r="Z28" i="7" s="1"/>
  <c r="AH28" i="7" s="1"/>
  <c r="AB31" i="10"/>
  <c r="AF31" i="10" s="1"/>
  <c r="AB33" i="12"/>
  <c r="AF33" i="12" s="1"/>
  <c r="V30" i="9"/>
  <c r="V36" i="3"/>
  <c r="Z33" i="12"/>
  <c r="Z31" i="10"/>
  <c r="Z34" i="13"/>
  <c r="Z32" i="11"/>
  <c r="B29" i="6"/>
  <c r="C28" i="6"/>
  <c r="AB28" i="6" s="1"/>
  <c r="AF28" i="6" s="1"/>
  <c r="AJ39" i="1"/>
  <c r="Z28" i="8"/>
  <c r="AH28" i="8" s="1"/>
  <c r="AI28" i="8" s="1"/>
  <c r="C35" i="13"/>
  <c r="V35" i="13" s="1"/>
  <c r="B36" i="13"/>
  <c r="V27" i="6"/>
  <c r="D34" i="11"/>
  <c r="D31" i="8"/>
  <c r="AB34" i="13"/>
  <c r="AF34" i="13" s="1"/>
  <c r="AH29" i="9"/>
  <c r="AI29" i="9" s="1"/>
  <c r="AH30" i="10"/>
  <c r="AI30" i="10" s="1"/>
  <c r="D29" i="6"/>
  <c r="Z35" i="3"/>
  <c r="AH35" i="3" s="1"/>
  <c r="AI35" i="3" s="1"/>
  <c r="AH34" i="4"/>
  <c r="AI34" i="4" s="1"/>
  <c r="Z31" i="11"/>
  <c r="AH31" i="11" s="1"/>
  <c r="AI31" i="11" s="1"/>
  <c r="D33" i="10"/>
  <c r="D35" i="12"/>
  <c r="D38" i="3"/>
  <c r="AB32" i="11"/>
  <c r="AF32" i="11" s="1"/>
  <c r="D39" i="2"/>
  <c r="C30" i="8"/>
  <c r="AB30" i="8" s="1"/>
  <c r="AF30" i="8" s="1"/>
  <c r="B31" i="8"/>
  <c r="D37" i="4"/>
  <c r="Z27" i="7"/>
  <c r="AH27" i="7" s="1"/>
  <c r="AI27" i="7" s="1"/>
  <c r="B34" i="11"/>
  <c r="C33" i="11"/>
  <c r="V33" i="11" s="1"/>
  <c r="B32" i="9"/>
  <c r="C31" i="9"/>
  <c r="V31" i="9" s="1"/>
  <c r="B38" i="3"/>
  <c r="C37" i="3"/>
  <c r="AB37" i="3" s="1"/>
  <c r="AF37" i="3" s="1"/>
  <c r="C34" i="12"/>
  <c r="V34" i="12" s="1"/>
  <c r="B35" i="12"/>
  <c r="C36" i="4"/>
  <c r="V36" i="4" s="1"/>
  <c r="B37" i="4"/>
  <c r="B33" i="10"/>
  <c r="C32" i="10"/>
  <c r="AB32" i="10" s="1"/>
  <c r="AF32" i="10" s="1"/>
  <c r="D32" i="9"/>
  <c r="D30" i="7"/>
  <c r="C29" i="7"/>
  <c r="V29" i="7" s="1"/>
  <c r="B30" i="7"/>
  <c r="D36" i="13"/>
  <c r="AB40" i="1" l="1"/>
  <c r="AF40" i="1" s="1"/>
  <c r="D41" i="1"/>
  <c r="V40" i="1"/>
  <c r="Z40" i="1" s="1"/>
  <c r="AH40" i="1" s="1"/>
  <c r="AI40" i="1" s="1"/>
  <c r="AI28" i="7"/>
  <c r="AI35" i="4"/>
  <c r="Z36" i="2"/>
  <c r="AH36" i="2" s="1"/>
  <c r="AI36" i="2" s="1"/>
  <c r="B39" i="2"/>
  <c r="C38" i="2"/>
  <c r="V37" i="2"/>
  <c r="AB37" i="2"/>
  <c r="AF37" i="2" s="1"/>
  <c r="Z29" i="8"/>
  <c r="AH29" i="8" s="1"/>
  <c r="AI29" i="8" s="1"/>
  <c r="AB35" i="13"/>
  <c r="AF35" i="13" s="1"/>
  <c r="V28" i="6"/>
  <c r="Z28" i="6" s="1"/>
  <c r="AH28" i="6" s="1"/>
  <c r="AB31" i="9"/>
  <c r="AF31" i="9" s="1"/>
  <c r="Z36" i="3"/>
  <c r="AH36" i="3" s="1"/>
  <c r="AI36" i="3" s="1"/>
  <c r="AH31" i="10"/>
  <c r="AI31" i="10" s="1"/>
  <c r="AH33" i="12"/>
  <c r="AI33" i="12" s="1"/>
  <c r="AB29" i="7"/>
  <c r="AF29" i="7" s="1"/>
  <c r="Z30" i="9"/>
  <c r="AH30" i="9" s="1"/>
  <c r="AI30" i="9" s="1"/>
  <c r="V32" i="10"/>
  <c r="Z32" i="10" s="1"/>
  <c r="AH32" i="10" s="1"/>
  <c r="AI32" i="10" s="1"/>
  <c r="AB34" i="12"/>
  <c r="AF34" i="12" s="1"/>
  <c r="Z33" i="11"/>
  <c r="Z34" i="12"/>
  <c r="Z36" i="4"/>
  <c r="C37" i="4"/>
  <c r="AB37" i="4" s="1"/>
  <c r="AF37" i="4" s="1"/>
  <c r="B38" i="4"/>
  <c r="D33" i="9"/>
  <c r="Z35" i="13"/>
  <c r="Z31" i="9"/>
  <c r="B34" i="10"/>
  <c r="C33" i="10"/>
  <c r="AB33" i="10" s="1"/>
  <c r="AF33" i="10" s="1"/>
  <c r="AB36" i="4"/>
  <c r="AF36" i="4" s="1"/>
  <c r="V37" i="3"/>
  <c r="D36" i="12"/>
  <c r="D35" i="11"/>
  <c r="C29" i="6"/>
  <c r="AB29" i="6" s="1"/>
  <c r="AF29" i="6" s="1"/>
  <c r="B30" i="6"/>
  <c r="AH34" i="13"/>
  <c r="AI34" i="13" s="1"/>
  <c r="C38" i="3"/>
  <c r="V38" i="3" s="1"/>
  <c r="B39" i="3"/>
  <c r="D39" i="3"/>
  <c r="V30" i="8"/>
  <c r="Z27" i="6"/>
  <c r="AH27" i="6" s="1"/>
  <c r="AI27" i="6" s="1"/>
  <c r="AJ40" i="1"/>
  <c r="AH32" i="11"/>
  <c r="AI32" i="11" s="1"/>
  <c r="Z29" i="7"/>
  <c r="AB33" i="11"/>
  <c r="AF33" i="11" s="1"/>
  <c r="C36" i="13"/>
  <c r="V36" i="13" s="1"/>
  <c r="B37" i="13"/>
  <c r="B33" i="9"/>
  <c r="C32" i="9"/>
  <c r="AB32" i="9" s="1"/>
  <c r="AF32" i="9" s="1"/>
  <c r="C31" i="8"/>
  <c r="V31" i="8" s="1"/>
  <c r="B32" i="8"/>
  <c r="D37" i="13"/>
  <c r="B36" i="12"/>
  <c r="C35" i="12"/>
  <c r="AB35" i="12" s="1"/>
  <c r="AF35" i="12" s="1"/>
  <c r="C30" i="7"/>
  <c r="AB30" i="7" s="1"/>
  <c r="AF30" i="7" s="1"/>
  <c r="B31" i="7"/>
  <c r="D31" i="7"/>
  <c r="C34" i="11"/>
  <c r="V34" i="11" s="1"/>
  <c r="B35" i="11"/>
  <c r="D38" i="4"/>
  <c r="D40" i="2"/>
  <c r="D41" i="2" s="1"/>
  <c r="D34" i="10"/>
  <c r="D30" i="6"/>
  <c r="D32" i="8"/>
  <c r="AB41" i="1" l="1"/>
  <c r="AF41" i="1" s="1"/>
  <c r="D42" i="1"/>
  <c r="V41" i="1"/>
  <c r="Z41" i="1" s="1"/>
  <c r="AH41" i="1" s="1"/>
  <c r="AI41" i="1" s="1"/>
  <c r="AI28" i="6"/>
  <c r="V30" i="7"/>
  <c r="C39" i="2"/>
  <c r="B40" i="2"/>
  <c r="B41" i="2" s="1"/>
  <c r="C41" i="2" s="1"/>
  <c r="AB41" i="2" s="1"/>
  <c r="AF41" i="2" s="1"/>
  <c r="Z37" i="2"/>
  <c r="AH37" i="2" s="1"/>
  <c r="AI37" i="2" s="1"/>
  <c r="V38" i="2"/>
  <c r="AB38" i="2"/>
  <c r="AF38" i="2" s="1"/>
  <c r="V33" i="10"/>
  <c r="Z33" i="10" s="1"/>
  <c r="AH33" i="10" s="1"/>
  <c r="AI33" i="10" s="1"/>
  <c r="V41" i="2"/>
  <c r="AH29" i="7"/>
  <c r="AI29" i="7" s="1"/>
  <c r="AH35" i="13"/>
  <c r="AI35" i="13" s="1"/>
  <c r="AH31" i="9"/>
  <c r="AI31" i="9" s="1"/>
  <c r="V37" i="4"/>
  <c r="Z37" i="4" s="1"/>
  <c r="AH37" i="4" s="1"/>
  <c r="AB31" i="8"/>
  <c r="AF31" i="8" s="1"/>
  <c r="V29" i="6"/>
  <c r="AB36" i="13"/>
  <c r="AF36" i="13" s="1"/>
  <c r="AB38" i="3"/>
  <c r="AF38" i="3" s="1"/>
  <c r="AH34" i="12"/>
  <c r="AI34" i="12" s="1"/>
  <c r="Z34" i="11"/>
  <c r="Z31" i="8"/>
  <c r="D31" i="6"/>
  <c r="B36" i="11"/>
  <c r="C35" i="11"/>
  <c r="AB35" i="11" s="1"/>
  <c r="AF35" i="11" s="1"/>
  <c r="D32" i="7"/>
  <c r="B34" i="9"/>
  <c r="C33" i="9"/>
  <c r="AB33" i="9" s="1"/>
  <c r="AF33" i="9" s="1"/>
  <c r="D35" i="10"/>
  <c r="B32" i="7"/>
  <c r="C31" i="7"/>
  <c r="V31" i="7" s="1"/>
  <c r="C36" i="12"/>
  <c r="AB36" i="12" s="1"/>
  <c r="AF36" i="12" s="1"/>
  <c r="B37" i="12"/>
  <c r="C32" i="8"/>
  <c r="V32" i="8" s="1"/>
  <c r="B33" i="8"/>
  <c r="AJ41" i="1"/>
  <c r="D40" i="3"/>
  <c r="D36" i="11"/>
  <c r="V35" i="12"/>
  <c r="D34" i="9"/>
  <c r="AH36" i="4"/>
  <c r="AI36" i="4" s="1"/>
  <c r="Z36" i="13"/>
  <c r="AB34" i="11"/>
  <c r="AF34" i="11" s="1"/>
  <c r="B35" i="10"/>
  <c r="C34" i="10"/>
  <c r="AB34" i="10" s="1"/>
  <c r="AF34" i="10" s="1"/>
  <c r="B39" i="4"/>
  <c r="C38" i="4"/>
  <c r="V38" i="4" s="1"/>
  <c r="AH33" i="11"/>
  <c r="AI33" i="11" s="1"/>
  <c r="D39" i="4"/>
  <c r="D38" i="13"/>
  <c r="C30" i="6"/>
  <c r="AB30" i="6" s="1"/>
  <c r="AF30" i="6" s="1"/>
  <c r="B31" i="6"/>
  <c r="D37" i="12"/>
  <c r="V32" i="9"/>
  <c r="D33" i="8"/>
  <c r="B38" i="13"/>
  <c r="C37" i="13"/>
  <c r="V37" i="13" s="1"/>
  <c r="Z30" i="8"/>
  <c r="AH30" i="8" s="1"/>
  <c r="AI30" i="8" s="1"/>
  <c r="Z38" i="3"/>
  <c r="B40" i="3"/>
  <c r="C39" i="3"/>
  <c r="AB39" i="3" s="1"/>
  <c r="AF39" i="3" s="1"/>
  <c r="Z37" i="3"/>
  <c r="AH37" i="3" s="1"/>
  <c r="AI37" i="3" s="1"/>
  <c r="AB42" i="1" l="1"/>
  <c r="AF42" i="1" s="1"/>
  <c r="V42" i="1"/>
  <c r="Z42" i="1" s="1"/>
  <c r="D43" i="1"/>
  <c r="AI37" i="4"/>
  <c r="Z30" i="7"/>
  <c r="AH30" i="7" s="1"/>
  <c r="AI30" i="7" s="1"/>
  <c r="Z38" i="2"/>
  <c r="AH38" i="2" s="1"/>
  <c r="AI38" i="2" s="1"/>
  <c r="C40" i="2"/>
  <c r="V39" i="2"/>
  <c r="AB39" i="2"/>
  <c r="AF39" i="2" s="1"/>
  <c r="V33" i="9"/>
  <c r="V35" i="11"/>
  <c r="Z35" i="11" s="1"/>
  <c r="AH35" i="11" s="1"/>
  <c r="Z41" i="2"/>
  <c r="AH41" i="2" s="1"/>
  <c r="AH31" i="8"/>
  <c r="AI31" i="8" s="1"/>
  <c r="V36" i="12"/>
  <c r="Z36" i="12" s="1"/>
  <c r="AH36" i="12" s="1"/>
  <c r="AH38" i="3"/>
  <c r="AI38" i="3" s="1"/>
  <c r="Z29" i="6"/>
  <c r="AH29" i="6" s="1"/>
  <c r="AI29" i="6" s="1"/>
  <c r="AB32" i="8"/>
  <c r="AF32" i="8" s="1"/>
  <c r="AH36" i="13"/>
  <c r="AI36" i="13" s="1"/>
  <c r="AB38" i="4"/>
  <c r="AF38" i="4" s="1"/>
  <c r="AB31" i="7"/>
  <c r="AF31" i="7" s="1"/>
  <c r="Z31" i="7"/>
  <c r="Z37" i="13"/>
  <c r="Z38" i="4"/>
  <c r="D38" i="12"/>
  <c r="D40" i="4"/>
  <c r="B41" i="3"/>
  <c r="C40" i="3"/>
  <c r="V40" i="3" s="1"/>
  <c r="Z32" i="9"/>
  <c r="AH32" i="9" s="1"/>
  <c r="AI32" i="9" s="1"/>
  <c r="B32" i="6"/>
  <c r="C31" i="6"/>
  <c r="AB31" i="6" s="1"/>
  <c r="AF31" i="6" s="1"/>
  <c r="AB37" i="13"/>
  <c r="AF37" i="13" s="1"/>
  <c r="Z35" i="12"/>
  <c r="AH35" i="12" s="1"/>
  <c r="AI35" i="12" s="1"/>
  <c r="V39" i="3"/>
  <c r="B34" i="8"/>
  <c r="C33" i="8"/>
  <c r="AB33" i="8" s="1"/>
  <c r="AF33" i="8" s="1"/>
  <c r="V34" i="10"/>
  <c r="V30" i="6"/>
  <c r="AH34" i="11"/>
  <c r="AI34" i="11" s="1"/>
  <c r="B40" i="4"/>
  <c r="C39" i="4"/>
  <c r="AB39" i="4" s="1"/>
  <c r="AF39" i="4" s="1"/>
  <c r="C32" i="7"/>
  <c r="V32" i="7" s="1"/>
  <c r="B33" i="7"/>
  <c r="D41" i="3"/>
  <c r="B38" i="12"/>
  <c r="C37" i="12"/>
  <c r="AB37" i="12" s="1"/>
  <c r="AF37" i="12" s="1"/>
  <c r="D36" i="10"/>
  <c r="C34" i="9"/>
  <c r="V34" i="9" s="1"/>
  <c r="B35" i="9"/>
  <c r="D32" i="6"/>
  <c r="D39" i="13"/>
  <c r="B39" i="13"/>
  <c r="C38" i="13"/>
  <c r="AB38" i="13" s="1"/>
  <c r="AF38" i="13" s="1"/>
  <c r="Z32" i="8"/>
  <c r="D34" i="8"/>
  <c r="C35" i="10"/>
  <c r="AB35" i="10" s="1"/>
  <c r="AF35" i="10" s="1"/>
  <c r="B36" i="10"/>
  <c r="D35" i="9"/>
  <c r="D37" i="11"/>
  <c r="D33" i="7"/>
  <c r="B37" i="11"/>
  <c r="C36" i="11"/>
  <c r="AB36" i="11" s="1"/>
  <c r="AF36" i="11" s="1"/>
  <c r="AH42" i="1" l="1"/>
  <c r="AB43" i="1"/>
  <c r="V43" i="1"/>
  <c r="AI36" i="12"/>
  <c r="AI35" i="11"/>
  <c r="Z33" i="9"/>
  <c r="AH33" i="9" s="1"/>
  <c r="AI33" i="9" s="1"/>
  <c r="V40" i="2"/>
  <c r="AB40" i="2"/>
  <c r="AF40" i="2" s="1"/>
  <c r="Z39" i="2"/>
  <c r="AH39" i="2" s="1"/>
  <c r="AI39" i="2" s="1"/>
  <c r="V31" i="6"/>
  <c r="AB40" i="3"/>
  <c r="AF40" i="3" s="1"/>
  <c r="AB32" i="7"/>
  <c r="AF32" i="7" s="1"/>
  <c r="AH38" i="4"/>
  <c r="AI38" i="4" s="1"/>
  <c r="AB34" i="9"/>
  <c r="AF34" i="9" s="1"/>
  <c r="AH32" i="8"/>
  <c r="AI32" i="8" s="1"/>
  <c r="V33" i="8"/>
  <c r="V36" i="11"/>
  <c r="Z36" i="11" s="1"/>
  <c r="AH36" i="11" s="1"/>
  <c r="AI36" i="11" s="1"/>
  <c r="AH31" i="7"/>
  <c r="AI31" i="7" s="1"/>
  <c r="Z32" i="7"/>
  <c r="D36" i="9"/>
  <c r="V38" i="13"/>
  <c r="V35" i="10"/>
  <c r="B39" i="12"/>
  <c r="C38" i="12"/>
  <c r="AB38" i="12" s="1"/>
  <c r="AF38" i="12" s="1"/>
  <c r="Z34" i="10"/>
  <c r="AH34" i="10" s="1"/>
  <c r="AI34" i="10" s="1"/>
  <c r="C32" i="6"/>
  <c r="AB32" i="6" s="1"/>
  <c r="AF32" i="6" s="1"/>
  <c r="B33" i="6"/>
  <c r="V39" i="4"/>
  <c r="V37" i="12"/>
  <c r="D34" i="7"/>
  <c r="D38" i="11"/>
  <c r="D35" i="8"/>
  <c r="D33" i="6"/>
  <c r="Z40" i="3"/>
  <c r="B34" i="7"/>
  <c r="C33" i="7"/>
  <c r="AB33" i="7" s="1"/>
  <c r="AF33" i="7" s="1"/>
  <c r="B41" i="4"/>
  <c r="C40" i="4"/>
  <c r="V40" i="4" s="1"/>
  <c r="D41" i="4"/>
  <c r="C36" i="10"/>
  <c r="V36" i="10" s="1"/>
  <c r="B37" i="10"/>
  <c r="B40" i="13"/>
  <c r="C39" i="13"/>
  <c r="V39" i="13" s="1"/>
  <c r="D40" i="13"/>
  <c r="C35" i="9"/>
  <c r="AB35" i="9" s="1"/>
  <c r="AF35" i="9" s="1"/>
  <c r="B36" i="9"/>
  <c r="D37" i="10"/>
  <c r="B35" i="8"/>
  <c r="C34" i="8"/>
  <c r="V34" i="8" s="1"/>
  <c r="B42" i="3"/>
  <c r="C41" i="3"/>
  <c r="V41" i="3" s="1"/>
  <c r="D39" i="12"/>
  <c r="AH37" i="13"/>
  <c r="AI37" i="13" s="1"/>
  <c r="C37" i="11"/>
  <c r="V37" i="11" s="1"/>
  <c r="B38" i="11"/>
  <c r="Z34" i="9"/>
  <c r="D42" i="3"/>
  <c r="Z30" i="6"/>
  <c r="AH30" i="6" s="1"/>
  <c r="AI30" i="6" s="1"/>
  <c r="Z39" i="3"/>
  <c r="AH39" i="3" s="1"/>
  <c r="AI39" i="3" s="1"/>
  <c r="AF43" i="1" l="1"/>
  <c r="AB44" i="1"/>
  <c r="AF44" i="1" s="1"/>
  <c r="AF50" i="1" s="1"/>
  <c r="Z43" i="1"/>
  <c r="AH43" i="1" s="1"/>
  <c r="V44" i="1"/>
  <c r="AI42" i="1"/>
  <c r="AJ42" i="1"/>
  <c r="Z31" i="6"/>
  <c r="AH31" i="6" s="1"/>
  <c r="AI31" i="6" s="1"/>
  <c r="AH40" i="3"/>
  <c r="AI40" i="3" s="1"/>
  <c r="AB41" i="3"/>
  <c r="AF41" i="3" s="1"/>
  <c r="AB44" i="2"/>
  <c r="AF44" i="2" s="1"/>
  <c r="V44" i="2"/>
  <c r="Z40" i="2"/>
  <c r="AH40" i="2" s="1"/>
  <c r="AH32" i="7"/>
  <c r="AI32" i="7" s="1"/>
  <c r="AH34" i="9"/>
  <c r="AI34" i="9" s="1"/>
  <c r="Z33" i="8"/>
  <c r="AH33" i="8" s="1"/>
  <c r="AI33" i="8" s="1"/>
  <c r="AB36" i="10"/>
  <c r="AF36" i="10" s="1"/>
  <c r="V32" i="6"/>
  <c r="V38" i="12"/>
  <c r="AB40" i="4"/>
  <c r="AF40" i="4" s="1"/>
  <c r="Z37" i="11"/>
  <c r="Z34" i="8"/>
  <c r="Z39" i="13"/>
  <c r="C42" i="3"/>
  <c r="AB42" i="3" s="1"/>
  <c r="AF42" i="3" s="1"/>
  <c r="B43" i="3"/>
  <c r="C43" i="3" s="1"/>
  <c r="D43" i="3"/>
  <c r="C38" i="11"/>
  <c r="V38" i="11" s="1"/>
  <c r="B39" i="11"/>
  <c r="D40" i="12"/>
  <c r="B37" i="9"/>
  <c r="C36" i="9"/>
  <c r="V36" i="9" s="1"/>
  <c r="AB39" i="13"/>
  <c r="AF39" i="13" s="1"/>
  <c r="D42" i="4"/>
  <c r="C41" i="4"/>
  <c r="AB41" i="4" s="1"/>
  <c r="AF41" i="4" s="1"/>
  <c r="B42" i="4"/>
  <c r="C42" i="4" s="1"/>
  <c r="D36" i="8"/>
  <c r="AB37" i="11"/>
  <c r="AF37" i="11" s="1"/>
  <c r="D35" i="7"/>
  <c r="Z39" i="4"/>
  <c r="AH39" i="4" s="1"/>
  <c r="AI39" i="4" s="1"/>
  <c r="Z35" i="10"/>
  <c r="AH35" i="10" s="1"/>
  <c r="AI35" i="10" s="1"/>
  <c r="V35" i="9"/>
  <c r="AB34" i="8"/>
  <c r="AF34" i="8" s="1"/>
  <c r="D39" i="11"/>
  <c r="B34" i="6"/>
  <c r="C33" i="6"/>
  <c r="V33" i="6" s="1"/>
  <c r="Z38" i="13"/>
  <c r="AH38" i="13" s="1"/>
  <c r="AI38" i="13" s="1"/>
  <c r="Z41" i="3"/>
  <c r="C35" i="8"/>
  <c r="AB35" i="8" s="1"/>
  <c r="AF35" i="8" s="1"/>
  <c r="B36" i="8"/>
  <c r="Z36" i="10"/>
  <c r="D41" i="13"/>
  <c r="B41" i="13"/>
  <c r="C40" i="13"/>
  <c r="V40" i="13" s="1"/>
  <c r="Z40" i="4"/>
  <c r="C34" i="7"/>
  <c r="AB34" i="7" s="1"/>
  <c r="AF34" i="7" s="1"/>
  <c r="B35" i="7"/>
  <c r="V33" i="7"/>
  <c r="D37" i="9"/>
  <c r="D38" i="10"/>
  <c r="B38" i="10"/>
  <c r="C37" i="10"/>
  <c r="AB37" i="10" s="1"/>
  <c r="AF37" i="10" s="1"/>
  <c r="D34" i="6"/>
  <c r="Z37" i="12"/>
  <c r="AH37" i="12" s="1"/>
  <c r="AI37" i="12" s="1"/>
  <c r="B40" i="12"/>
  <c r="C39" i="12"/>
  <c r="V39" i="12" s="1"/>
  <c r="AI43" i="1" l="1"/>
  <c r="AI44" i="1" s="1"/>
  <c r="AH46" i="1" s="1"/>
  <c r="AJ43" i="1"/>
  <c r="Z44" i="1"/>
  <c r="C11" i="15"/>
  <c r="E11" i="15" s="1"/>
  <c r="AF49" i="2"/>
  <c r="AF50" i="2" s="1"/>
  <c r="AM51" i="1"/>
  <c r="AN51" i="1" s="1"/>
  <c r="AO51" i="1" s="1"/>
  <c r="AP51" i="1" s="1"/>
  <c r="AF51" i="1" s="1"/>
  <c r="AI40" i="2"/>
  <c r="AI41" i="2" s="1"/>
  <c r="AI42" i="2" s="1"/>
  <c r="AI43" i="2" s="1"/>
  <c r="AI44" i="2" s="1"/>
  <c r="AH46" i="2" s="1"/>
  <c r="V42" i="3"/>
  <c r="AH41" i="3"/>
  <c r="AI41" i="3" s="1"/>
  <c r="C12" i="15"/>
  <c r="E12" i="15" s="1"/>
  <c r="Z44" i="2"/>
  <c r="AH40" i="4"/>
  <c r="AI40" i="4" s="1"/>
  <c r="AB36" i="9"/>
  <c r="AF36" i="9" s="1"/>
  <c r="AB33" i="6"/>
  <c r="AF33" i="6" s="1"/>
  <c r="AH36" i="10"/>
  <c r="AI36" i="10" s="1"/>
  <c r="AB38" i="11"/>
  <c r="AF38" i="11" s="1"/>
  <c r="Z32" i="6"/>
  <c r="AH32" i="6" s="1"/>
  <c r="AI32" i="6" s="1"/>
  <c r="Z38" i="12"/>
  <c r="AH38" i="12" s="1"/>
  <c r="AI38" i="12" s="1"/>
  <c r="AB40" i="13"/>
  <c r="AF40" i="13" s="1"/>
  <c r="V34" i="7"/>
  <c r="Z40" i="13"/>
  <c r="Z33" i="6"/>
  <c r="Z39" i="12"/>
  <c r="C40" i="12"/>
  <c r="V40" i="12" s="1"/>
  <c r="B41" i="12"/>
  <c r="D39" i="10"/>
  <c r="Z33" i="7"/>
  <c r="AH33" i="7" s="1"/>
  <c r="AI33" i="7" s="1"/>
  <c r="D42" i="13"/>
  <c r="B37" i="8"/>
  <c r="C36" i="8"/>
  <c r="V36" i="8" s="1"/>
  <c r="AB42" i="4"/>
  <c r="V42" i="4"/>
  <c r="AB39" i="12"/>
  <c r="AF39" i="12" s="1"/>
  <c r="AH34" i="8"/>
  <c r="AI34" i="8" s="1"/>
  <c r="B39" i="10"/>
  <c r="C38" i="10"/>
  <c r="AB38" i="10" s="1"/>
  <c r="AF38" i="10" s="1"/>
  <c r="B36" i="7"/>
  <c r="C35" i="7"/>
  <c r="AB35" i="7" s="1"/>
  <c r="AF35" i="7" s="1"/>
  <c r="V35" i="8"/>
  <c r="D41" i="12"/>
  <c r="V37" i="10"/>
  <c r="Z36" i="9"/>
  <c r="B42" i="13"/>
  <c r="C41" i="13"/>
  <c r="AB41" i="13" s="1"/>
  <c r="AF41" i="13" s="1"/>
  <c r="B35" i="6"/>
  <c r="C34" i="6"/>
  <c r="V34" i="6" s="1"/>
  <c r="V41" i="4"/>
  <c r="B40" i="11"/>
  <c r="C39" i="11"/>
  <c r="V39" i="11" s="1"/>
  <c r="AB43" i="3"/>
  <c r="V43" i="3"/>
  <c r="AH39" i="13"/>
  <c r="AI39" i="13" s="1"/>
  <c r="D40" i="11"/>
  <c r="D35" i="6"/>
  <c r="D38" i="9"/>
  <c r="Z38" i="11"/>
  <c r="Z35" i="9"/>
  <c r="AH35" i="9" s="1"/>
  <c r="AI35" i="9" s="1"/>
  <c r="D36" i="7"/>
  <c r="D37" i="8"/>
  <c r="B38" i="9"/>
  <c r="C37" i="9"/>
  <c r="AB37" i="9" s="1"/>
  <c r="AF37" i="9" s="1"/>
  <c r="AH37" i="11"/>
  <c r="AI37" i="11" s="1"/>
  <c r="AF49" i="3" l="1"/>
  <c r="AM51" i="2"/>
  <c r="AN51" i="2" s="1"/>
  <c r="AO51" i="2" s="1"/>
  <c r="AP51" i="2" s="1"/>
  <c r="AG51" i="2" s="1"/>
  <c r="Z50" i="1"/>
  <c r="AH44" i="1"/>
  <c r="AB40" i="12"/>
  <c r="AF40" i="12" s="1"/>
  <c r="Z42" i="3"/>
  <c r="AH42" i="3" s="1"/>
  <c r="AI42" i="3" s="1"/>
  <c r="AB34" i="6"/>
  <c r="AF34" i="6" s="1"/>
  <c r="AH44" i="2"/>
  <c r="AH38" i="11"/>
  <c r="AI38" i="11" s="1"/>
  <c r="AB36" i="8"/>
  <c r="AF36" i="8" s="1"/>
  <c r="AH36" i="9"/>
  <c r="AI36" i="9" s="1"/>
  <c r="AH33" i="6"/>
  <c r="AI33" i="6" s="1"/>
  <c r="AH40" i="13"/>
  <c r="AI40" i="13" s="1"/>
  <c r="V35" i="7"/>
  <c r="Z34" i="7"/>
  <c r="AH34" i="7" s="1"/>
  <c r="AI34" i="7" s="1"/>
  <c r="Z39" i="11"/>
  <c r="D37" i="7"/>
  <c r="D39" i="9"/>
  <c r="D41" i="11"/>
  <c r="B36" i="6"/>
  <c r="C35" i="6"/>
  <c r="V35" i="6" s="1"/>
  <c r="Z40" i="12"/>
  <c r="AH40" i="12" s="1"/>
  <c r="D43" i="13"/>
  <c r="V38" i="10"/>
  <c r="D38" i="8"/>
  <c r="B40" i="10"/>
  <c r="C39" i="10"/>
  <c r="AB39" i="10" s="1"/>
  <c r="AF39" i="10" s="1"/>
  <c r="C37" i="8"/>
  <c r="AB37" i="8" s="1"/>
  <c r="AF37" i="8" s="1"/>
  <c r="B38" i="8"/>
  <c r="AH39" i="12"/>
  <c r="AI39" i="12" s="1"/>
  <c r="B41" i="11"/>
  <c r="C40" i="11"/>
  <c r="V40" i="11" s="1"/>
  <c r="Z37" i="10"/>
  <c r="AH37" i="10" s="1"/>
  <c r="AI37" i="10" s="1"/>
  <c r="C38" i="9"/>
  <c r="V38" i="9" s="1"/>
  <c r="B39" i="9"/>
  <c r="AB39" i="11"/>
  <c r="AF39" i="11" s="1"/>
  <c r="Z43" i="3"/>
  <c r="V44" i="3"/>
  <c r="Z41" i="4"/>
  <c r="AH41" i="4" s="1"/>
  <c r="AI41" i="4" s="1"/>
  <c r="C42" i="13"/>
  <c r="AB42" i="13" s="1"/>
  <c r="AF42" i="13" s="1"/>
  <c r="B43" i="13"/>
  <c r="C43" i="13" s="1"/>
  <c r="D42" i="12"/>
  <c r="Z42" i="4"/>
  <c r="V44" i="4"/>
  <c r="V41" i="13"/>
  <c r="B42" i="12"/>
  <c r="C42" i="12" s="1"/>
  <c r="C41" i="12"/>
  <c r="AB41" i="12" s="1"/>
  <c r="AF41" i="12" s="1"/>
  <c r="Z34" i="6"/>
  <c r="V37" i="9"/>
  <c r="Z36" i="8"/>
  <c r="D36" i="6"/>
  <c r="AF43" i="3"/>
  <c r="AB44" i="3"/>
  <c r="AF44" i="3" s="1"/>
  <c r="AF50" i="3" s="1"/>
  <c r="Z35" i="8"/>
  <c r="AH35" i="8" s="1"/>
  <c r="AI35" i="8" s="1"/>
  <c r="B37" i="7"/>
  <c r="C36" i="7"/>
  <c r="V36" i="7" s="1"/>
  <c r="AF42" i="4"/>
  <c r="AB44" i="4"/>
  <c r="AF44" i="4" s="1"/>
  <c r="D40" i="10"/>
  <c r="AM50" i="1" l="1"/>
  <c r="AN50" i="1" s="1"/>
  <c r="AO50" i="1" s="1"/>
  <c r="AP50" i="1" s="1"/>
  <c r="AH50" i="1"/>
  <c r="AM52" i="1" s="1"/>
  <c r="AN52" i="1" s="1"/>
  <c r="AO52" i="1" s="1"/>
  <c r="AP52" i="1" s="1"/>
  <c r="AI51" i="1" s="1"/>
  <c r="Z49" i="2"/>
  <c r="AI40" i="12"/>
  <c r="AH34" i="6"/>
  <c r="AI34" i="6" s="1"/>
  <c r="Z51" i="1"/>
  <c r="Z35" i="7"/>
  <c r="AH35" i="7" s="1"/>
  <c r="AI35" i="7" s="1"/>
  <c r="AH36" i="8"/>
  <c r="AI36" i="8" s="1"/>
  <c r="V39" i="10"/>
  <c r="Z39" i="10" s="1"/>
  <c r="AH39" i="10" s="1"/>
  <c r="AB35" i="6"/>
  <c r="AF35" i="6" s="1"/>
  <c r="V42" i="13"/>
  <c r="Z42" i="13" s="1"/>
  <c r="AH42" i="13" s="1"/>
  <c r="AB40" i="11"/>
  <c r="AF40" i="11" s="1"/>
  <c r="AH39" i="11"/>
  <c r="AI39" i="11" s="1"/>
  <c r="V37" i="8"/>
  <c r="Z37" i="8" s="1"/>
  <c r="AH37" i="8" s="1"/>
  <c r="AI37" i="8" s="1"/>
  <c r="AH43" i="3"/>
  <c r="Z36" i="7"/>
  <c r="Z38" i="9"/>
  <c r="C37" i="7"/>
  <c r="V37" i="7" s="1"/>
  <c r="B38" i="7"/>
  <c r="Z35" i="6"/>
  <c r="Z37" i="9"/>
  <c r="AH37" i="9" s="1"/>
  <c r="AI37" i="9" s="1"/>
  <c r="Z44" i="4"/>
  <c r="C14" i="15"/>
  <c r="E14" i="15" s="1"/>
  <c r="V41" i="12"/>
  <c r="C41" i="11"/>
  <c r="AB41" i="11" s="1"/>
  <c r="AF41" i="11" s="1"/>
  <c r="B42" i="11"/>
  <c r="B41" i="10"/>
  <c r="C40" i="10"/>
  <c r="AB40" i="10" s="1"/>
  <c r="AF40" i="10" s="1"/>
  <c r="Z38" i="10"/>
  <c r="AH38" i="10" s="1"/>
  <c r="AI38" i="10" s="1"/>
  <c r="AB38" i="9"/>
  <c r="AF38" i="9" s="1"/>
  <c r="D38" i="7"/>
  <c r="Z40" i="11"/>
  <c r="D40" i="9"/>
  <c r="V42" i="12"/>
  <c r="AB42" i="12"/>
  <c r="D41" i="10"/>
  <c r="D37" i="6"/>
  <c r="AH42" i="4"/>
  <c r="D42" i="11"/>
  <c r="AB36" i="7"/>
  <c r="AF36" i="7" s="1"/>
  <c r="B39" i="8"/>
  <c r="C38" i="8"/>
  <c r="AB38" i="8" s="1"/>
  <c r="AF38" i="8" s="1"/>
  <c r="AF49" i="4"/>
  <c r="AF50" i="4" s="1"/>
  <c r="AM51" i="3"/>
  <c r="AN51" i="3" s="1"/>
  <c r="AO51" i="3" s="1"/>
  <c r="AP51" i="3" s="1"/>
  <c r="AG51" i="3" s="1"/>
  <c r="Z41" i="13"/>
  <c r="AH41" i="13" s="1"/>
  <c r="AI41" i="13" s="1"/>
  <c r="C13" i="15"/>
  <c r="Z44" i="3"/>
  <c r="C39" i="9"/>
  <c r="AB39" i="9" s="1"/>
  <c r="AF39" i="9" s="1"/>
  <c r="B40" i="9"/>
  <c r="D39" i="8"/>
  <c r="AB43" i="13"/>
  <c r="V43" i="13"/>
  <c r="B37" i="6"/>
  <c r="C36" i="6"/>
  <c r="AB36" i="6" s="1"/>
  <c r="AF36" i="6" s="1"/>
  <c r="AJ12" i="2" l="1"/>
  <c r="AJ13" i="2" s="1"/>
  <c r="AJ14" i="2" s="1"/>
  <c r="AJ15" i="2" s="1"/>
  <c r="AJ16" i="2" s="1"/>
  <c r="AJ17" i="2" s="1"/>
  <c r="AJ18" i="2" s="1"/>
  <c r="AJ19" i="2" s="1"/>
  <c r="AJ20" i="2" s="1"/>
  <c r="AJ21" i="2" s="1"/>
  <c r="AJ22" i="2" s="1"/>
  <c r="AJ23" i="2" s="1"/>
  <c r="AJ24" i="2" s="1"/>
  <c r="AJ25" i="2" s="1"/>
  <c r="AJ26" i="2" s="1"/>
  <c r="AJ27" i="2" s="1"/>
  <c r="AJ28" i="2" s="1"/>
  <c r="AJ29" i="2" s="1"/>
  <c r="AJ30" i="2" s="1"/>
  <c r="AJ31" i="2" s="1"/>
  <c r="AJ32" i="2" s="1"/>
  <c r="AJ33" i="2" s="1"/>
  <c r="AJ34" i="2" s="1"/>
  <c r="AJ35" i="2" s="1"/>
  <c r="AJ36" i="2" s="1"/>
  <c r="AJ37" i="2" s="1"/>
  <c r="AJ38" i="2" s="1"/>
  <c r="AJ39" i="2" s="1"/>
  <c r="AJ40" i="2" s="1"/>
  <c r="AJ41" i="2" s="1"/>
  <c r="AJ42" i="2" s="1"/>
  <c r="AJ43" i="2" s="1"/>
  <c r="AH49" i="2"/>
  <c r="Z50" i="2"/>
  <c r="AI42" i="13"/>
  <c r="AI43" i="3"/>
  <c r="AI44" i="3" s="1"/>
  <c r="AH46" i="3" s="1"/>
  <c r="AI42" i="4"/>
  <c r="AI43" i="4" s="1"/>
  <c r="AI44" i="4" s="1"/>
  <c r="AH46" i="4" s="1"/>
  <c r="AI39" i="10"/>
  <c r="E13" i="15"/>
  <c r="AH35" i="6"/>
  <c r="AI35" i="6" s="1"/>
  <c r="V41" i="11"/>
  <c r="Z41" i="11" s="1"/>
  <c r="AH41" i="11" s="1"/>
  <c r="V38" i="8"/>
  <c r="Z38" i="8" s="1"/>
  <c r="AH38" i="8" s="1"/>
  <c r="AI38" i="8" s="1"/>
  <c r="V40" i="10"/>
  <c r="AB37" i="7"/>
  <c r="AF37" i="7" s="1"/>
  <c r="AH40" i="11"/>
  <c r="AI40" i="11" s="1"/>
  <c r="Z37" i="7"/>
  <c r="AM51" i="4"/>
  <c r="AN51" i="4" s="1"/>
  <c r="AO51" i="4" s="1"/>
  <c r="AP51" i="4" s="1"/>
  <c r="AG51" i="4" s="1"/>
  <c r="AF49" i="13"/>
  <c r="D40" i="8"/>
  <c r="V36" i="6"/>
  <c r="V39" i="9"/>
  <c r="D39" i="7"/>
  <c r="B43" i="11"/>
  <c r="C43" i="11" s="1"/>
  <c r="C42" i="11"/>
  <c r="AB42" i="11" s="1"/>
  <c r="AF42" i="11" s="1"/>
  <c r="AH44" i="4"/>
  <c r="AH38" i="9"/>
  <c r="AI38" i="9" s="1"/>
  <c r="C37" i="6"/>
  <c r="V37" i="6" s="1"/>
  <c r="B38" i="6"/>
  <c r="AH44" i="3"/>
  <c r="C38" i="7"/>
  <c r="AB38" i="7" s="1"/>
  <c r="AF38" i="7" s="1"/>
  <c r="B39" i="7"/>
  <c r="Z43" i="13"/>
  <c r="V44" i="13"/>
  <c r="AF42" i="12"/>
  <c r="AB44" i="12"/>
  <c r="AF44" i="12" s="1"/>
  <c r="D41" i="9"/>
  <c r="C41" i="10"/>
  <c r="V41" i="10" s="1"/>
  <c r="B42" i="10"/>
  <c r="Z41" i="12"/>
  <c r="AH41" i="12" s="1"/>
  <c r="AI41" i="12" s="1"/>
  <c r="B40" i="8"/>
  <c r="C39" i="8"/>
  <c r="V39" i="8" s="1"/>
  <c r="AF43" i="13"/>
  <c r="AB44" i="13"/>
  <c r="AF44" i="13" s="1"/>
  <c r="C40" i="9"/>
  <c r="V40" i="9" s="1"/>
  <c r="B41" i="9"/>
  <c r="D43" i="11"/>
  <c r="D38" i="6"/>
  <c r="D42" i="10"/>
  <c r="Z42" i="12"/>
  <c r="V44" i="12"/>
  <c r="AH36" i="7"/>
  <c r="AI36" i="7" s="1"/>
  <c r="AH50" i="2" l="1"/>
  <c r="AM52" i="2" s="1"/>
  <c r="AN52" i="2" s="1"/>
  <c r="AO52" i="2" s="1"/>
  <c r="AP52" i="2" s="1"/>
  <c r="AI51" i="2" s="1"/>
  <c r="AM50" i="2"/>
  <c r="AN50" i="2" s="1"/>
  <c r="AO50" i="2" s="1"/>
  <c r="AP50" i="2" s="1"/>
  <c r="AA51" i="2" s="1"/>
  <c r="Z49" i="3"/>
  <c r="AI41" i="11"/>
  <c r="AB37" i="6"/>
  <c r="AF37" i="6" s="1"/>
  <c r="V42" i="11"/>
  <c r="Z42" i="11" s="1"/>
  <c r="AH42" i="11" s="1"/>
  <c r="AF50" i="13"/>
  <c r="AM51" i="13" s="1"/>
  <c r="AN51" i="13" s="1"/>
  <c r="AO51" i="13" s="1"/>
  <c r="AP51" i="13" s="1"/>
  <c r="AG51" i="13" s="1"/>
  <c r="Z40" i="10"/>
  <c r="AH40" i="10" s="1"/>
  <c r="AI40" i="10" s="1"/>
  <c r="AB41" i="10"/>
  <c r="AF41" i="10" s="1"/>
  <c r="AH37" i="7"/>
  <c r="AI37" i="7" s="1"/>
  <c r="AB40" i="9"/>
  <c r="AF40" i="9" s="1"/>
  <c r="V38" i="7"/>
  <c r="Z38" i="7" s="1"/>
  <c r="AH38" i="7" s="1"/>
  <c r="AB39" i="8"/>
  <c r="AF39" i="8" s="1"/>
  <c r="Z39" i="8"/>
  <c r="Z40" i="9"/>
  <c r="Z41" i="10"/>
  <c r="B41" i="8"/>
  <c r="C40" i="8"/>
  <c r="AB40" i="8" s="1"/>
  <c r="AF40" i="8" s="1"/>
  <c r="D39" i="6"/>
  <c r="B42" i="9"/>
  <c r="C42" i="9" s="1"/>
  <c r="C41" i="9"/>
  <c r="V41" i="9" s="1"/>
  <c r="Z39" i="9"/>
  <c r="AH39" i="9" s="1"/>
  <c r="AI39" i="9" s="1"/>
  <c r="AH42" i="12"/>
  <c r="D43" i="10"/>
  <c r="C15" i="15"/>
  <c r="Z44" i="13"/>
  <c r="C39" i="7"/>
  <c r="V39" i="7" s="1"/>
  <c r="B40" i="7"/>
  <c r="B39" i="6"/>
  <c r="C38" i="6"/>
  <c r="V38" i="6" s="1"/>
  <c r="Z36" i="6"/>
  <c r="AH36" i="6" s="1"/>
  <c r="AI36" i="6" s="1"/>
  <c r="D41" i="8"/>
  <c r="Z44" i="12"/>
  <c r="C16" i="15"/>
  <c r="E16" i="15" s="1"/>
  <c r="Z37" i="6"/>
  <c r="AB43" i="11"/>
  <c r="V43" i="11"/>
  <c r="C42" i="10"/>
  <c r="V42" i="10" s="1"/>
  <c r="B43" i="10"/>
  <c r="C43" i="10" s="1"/>
  <c r="D42" i="9"/>
  <c r="AH43" i="13"/>
  <c r="D40" i="7"/>
  <c r="AJ12" i="3" l="1"/>
  <c r="AJ13" i="3" s="1"/>
  <c r="AJ14" i="3" s="1"/>
  <c r="AJ15" i="3" s="1"/>
  <c r="AJ16" i="3" s="1"/>
  <c r="AJ17" i="3" s="1"/>
  <c r="AJ18" i="3" s="1"/>
  <c r="AJ19" i="3" s="1"/>
  <c r="AJ20" i="3" s="1"/>
  <c r="AJ21" i="3" s="1"/>
  <c r="AJ22" i="3" s="1"/>
  <c r="AJ23" i="3" s="1"/>
  <c r="AJ24" i="3" s="1"/>
  <c r="AJ25" i="3" s="1"/>
  <c r="AJ26" i="3" s="1"/>
  <c r="AJ27" i="3" s="1"/>
  <c r="AJ28" i="3" s="1"/>
  <c r="AJ29" i="3" s="1"/>
  <c r="AJ30" i="3" s="1"/>
  <c r="AJ31" i="3" s="1"/>
  <c r="AJ32" i="3" s="1"/>
  <c r="AJ33" i="3" s="1"/>
  <c r="AJ34" i="3" s="1"/>
  <c r="AJ35" i="3" s="1"/>
  <c r="AJ36" i="3" s="1"/>
  <c r="AJ37" i="3" s="1"/>
  <c r="AJ38" i="3" s="1"/>
  <c r="AJ39" i="3" s="1"/>
  <c r="AJ40" i="3" s="1"/>
  <c r="AJ41" i="3" s="1"/>
  <c r="AJ42" i="3" s="1"/>
  <c r="AJ43" i="3" s="1"/>
  <c r="Z50" i="3"/>
  <c r="AH49" i="3"/>
  <c r="AI42" i="11"/>
  <c r="AI42" i="12"/>
  <c r="AI43" i="12" s="1"/>
  <c r="AI44" i="12" s="1"/>
  <c r="AH46" i="12" s="1"/>
  <c r="AI43" i="13"/>
  <c r="AI44" i="13" s="1"/>
  <c r="AH46" i="13" s="1"/>
  <c r="AI38" i="7"/>
  <c r="E15" i="15"/>
  <c r="AH37" i="6"/>
  <c r="AI37" i="6" s="1"/>
  <c r="AH40" i="9"/>
  <c r="AI40" i="9" s="1"/>
  <c r="AH41" i="10"/>
  <c r="AI41" i="10" s="1"/>
  <c r="AF49" i="12"/>
  <c r="AF50" i="12" s="1"/>
  <c r="AF49" i="11" s="1"/>
  <c r="AB39" i="7"/>
  <c r="AF39" i="7" s="1"/>
  <c r="AB41" i="9"/>
  <c r="AF41" i="9" s="1"/>
  <c r="V40" i="8"/>
  <c r="AB42" i="10"/>
  <c r="AF42" i="10" s="1"/>
  <c r="AB38" i="6"/>
  <c r="AF38" i="6" s="1"/>
  <c r="AH39" i="8"/>
  <c r="AI39" i="8" s="1"/>
  <c r="Z39" i="7"/>
  <c r="C39" i="6"/>
  <c r="V39" i="6" s="1"/>
  <c r="B40" i="6"/>
  <c r="D41" i="7"/>
  <c r="V42" i="9"/>
  <c r="AB42" i="9"/>
  <c r="B41" i="7"/>
  <c r="C40" i="7"/>
  <c r="AB40" i="7" s="1"/>
  <c r="AF40" i="7" s="1"/>
  <c r="Z42" i="10"/>
  <c r="Z38" i="6"/>
  <c r="Z43" i="11"/>
  <c r="V44" i="11"/>
  <c r="D42" i="8"/>
  <c r="Z41" i="9"/>
  <c r="AF43" i="11"/>
  <c r="AB44" i="11"/>
  <c r="AF44" i="11" s="1"/>
  <c r="AH44" i="12"/>
  <c r="AH44" i="13"/>
  <c r="V43" i="10"/>
  <c r="AB43" i="10"/>
  <c r="D40" i="6"/>
  <c r="B42" i="8"/>
  <c r="C41" i="8"/>
  <c r="AB41" i="8" s="1"/>
  <c r="AF41" i="8" s="1"/>
  <c r="AH50" i="3" l="1"/>
  <c r="AM52" i="3" s="1"/>
  <c r="AN52" i="3" s="1"/>
  <c r="AO52" i="3" s="1"/>
  <c r="AP52" i="3" s="1"/>
  <c r="AI51" i="3" s="1"/>
  <c r="AM50" i="3"/>
  <c r="AN50" i="3" s="1"/>
  <c r="AO50" i="3" s="1"/>
  <c r="AP50" i="3" s="1"/>
  <c r="AA51" i="3" s="1"/>
  <c r="Z49" i="4"/>
  <c r="AM51" i="12"/>
  <c r="AN51" i="12" s="1"/>
  <c r="AO51" i="12" s="1"/>
  <c r="AP51" i="12" s="1"/>
  <c r="AG51" i="12" s="1"/>
  <c r="AH39" i="7"/>
  <c r="AI39" i="7" s="1"/>
  <c r="Z40" i="8"/>
  <c r="AH40" i="8" s="1"/>
  <c r="AI40" i="8" s="1"/>
  <c r="AH41" i="9"/>
  <c r="AI41" i="9" s="1"/>
  <c r="AB39" i="6"/>
  <c r="AF39" i="6" s="1"/>
  <c r="AH42" i="10"/>
  <c r="AI42" i="10" s="1"/>
  <c r="AH38" i="6"/>
  <c r="AI38" i="6" s="1"/>
  <c r="V41" i="8"/>
  <c r="V40" i="7"/>
  <c r="AH43" i="11"/>
  <c r="Z39" i="6"/>
  <c r="C42" i="8"/>
  <c r="AB42" i="8" s="1"/>
  <c r="AF42" i="8" s="1"/>
  <c r="B43" i="8"/>
  <c r="C43" i="8" s="1"/>
  <c r="AF43" i="10"/>
  <c r="AB44" i="10"/>
  <c r="AF44" i="10" s="1"/>
  <c r="Z44" i="11"/>
  <c r="C17" i="15"/>
  <c r="B42" i="7"/>
  <c r="C42" i="7" s="1"/>
  <c r="C41" i="7"/>
  <c r="AB41" i="7" s="1"/>
  <c r="AF41" i="7" s="1"/>
  <c r="Z42" i="9"/>
  <c r="V44" i="9"/>
  <c r="Z43" i="10"/>
  <c r="V44" i="10"/>
  <c r="D41" i="6"/>
  <c r="D43" i="8"/>
  <c r="AF42" i="9"/>
  <c r="AB44" i="9"/>
  <c r="AF44" i="9" s="1"/>
  <c r="D42" i="7"/>
  <c r="B41" i="6"/>
  <c r="C40" i="6"/>
  <c r="V40" i="6" s="1"/>
  <c r="AF50" i="11"/>
  <c r="AJ12" i="4" l="1"/>
  <c r="AJ13" i="4" s="1"/>
  <c r="AJ14" i="4" s="1"/>
  <c r="AJ15" i="4" s="1"/>
  <c r="AJ16" i="4" s="1"/>
  <c r="AJ17" i="4" s="1"/>
  <c r="AJ18" i="4" s="1"/>
  <c r="AJ19" i="4" s="1"/>
  <c r="AJ20" i="4" s="1"/>
  <c r="AJ21" i="4" s="1"/>
  <c r="AJ22" i="4" s="1"/>
  <c r="AJ23" i="4" s="1"/>
  <c r="AJ24" i="4" s="1"/>
  <c r="AJ25" i="4" s="1"/>
  <c r="AJ26" i="4" s="1"/>
  <c r="AJ27" i="4" s="1"/>
  <c r="AJ28" i="4" s="1"/>
  <c r="AJ29" i="4" s="1"/>
  <c r="AJ30" i="4" s="1"/>
  <c r="AJ31" i="4" s="1"/>
  <c r="AJ32" i="4" s="1"/>
  <c r="AJ33" i="4" s="1"/>
  <c r="AJ34" i="4" s="1"/>
  <c r="AJ35" i="4" s="1"/>
  <c r="AJ36" i="4" s="1"/>
  <c r="AJ37" i="4" s="1"/>
  <c r="AJ38" i="4" s="1"/>
  <c r="AJ39" i="4" s="1"/>
  <c r="AJ40" i="4" s="1"/>
  <c r="AJ41" i="4" s="1"/>
  <c r="AJ42" i="4" s="1"/>
  <c r="AJ43" i="4" s="1"/>
  <c r="Z50" i="4"/>
  <c r="AH49" i="4"/>
  <c r="AI43" i="11"/>
  <c r="AI44" i="11" s="1"/>
  <c r="AH46" i="11" s="1"/>
  <c r="V41" i="7"/>
  <c r="E17" i="15"/>
  <c r="AH39" i="6"/>
  <c r="AI39" i="6" s="1"/>
  <c r="V42" i="8"/>
  <c r="Z42" i="8" s="1"/>
  <c r="AH42" i="8" s="1"/>
  <c r="Z41" i="8"/>
  <c r="AH41" i="8" s="1"/>
  <c r="AI41" i="8" s="1"/>
  <c r="Z40" i="7"/>
  <c r="AH40" i="7" s="1"/>
  <c r="AI40" i="7" s="1"/>
  <c r="AB40" i="6"/>
  <c r="AF40" i="6" s="1"/>
  <c r="Z40" i="6"/>
  <c r="Z41" i="7"/>
  <c r="AH41" i="7" s="1"/>
  <c r="C18" i="15"/>
  <c r="E18" i="15" s="1"/>
  <c r="Z44" i="10"/>
  <c r="B42" i="6"/>
  <c r="C41" i="6"/>
  <c r="V41" i="6" s="1"/>
  <c r="AB43" i="8"/>
  <c r="V43" i="8"/>
  <c r="AH43" i="10"/>
  <c r="AH42" i="9"/>
  <c r="AF49" i="10"/>
  <c r="AF50" i="10" s="1"/>
  <c r="AM51" i="11"/>
  <c r="AN51" i="11" s="1"/>
  <c r="AO51" i="11" s="1"/>
  <c r="AP51" i="11" s="1"/>
  <c r="AG51" i="11" s="1"/>
  <c r="AH44" i="11"/>
  <c r="V42" i="7"/>
  <c r="AB42" i="7"/>
  <c r="D42" i="6"/>
  <c r="Z44" i="9"/>
  <c r="C19" i="15"/>
  <c r="E19" i="15" s="1"/>
  <c r="AM50" i="4" l="1"/>
  <c r="AN50" i="4" s="1"/>
  <c r="AO50" i="4" s="1"/>
  <c r="AP50" i="4" s="1"/>
  <c r="AA51" i="4" s="1"/>
  <c r="Z49" i="13"/>
  <c r="AH50" i="4"/>
  <c r="AM52" i="4" s="1"/>
  <c r="AN52" i="4" s="1"/>
  <c r="AO52" i="4" s="1"/>
  <c r="AP52" i="4" s="1"/>
  <c r="AI51" i="4" s="1"/>
  <c r="AI41" i="7"/>
  <c r="AI42" i="8"/>
  <c r="AI43" i="10"/>
  <c r="AI44" i="10" s="1"/>
  <c r="AH46" i="10" s="1"/>
  <c r="AI42" i="9"/>
  <c r="AI43" i="9" s="1"/>
  <c r="AI44" i="9" s="1"/>
  <c r="AH46" i="9" s="1"/>
  <c r="AB41" i="6"/>
  <c r="AF41" i="6" s="1"/>
  <c r="AH40" i="6"/>
  <c r="AI40" i="6" s="1"/>
  <c r="AF42" i="7"/>
  <c r="AB44" i="7"/>
  <c r="AF44" i="7" s="1"/>
  <c r="Z43" i="8"/>
  <c r="V44" i="8"/>
  <c r="AH44" i="10"/>
  <c r="Z42" i="7"/>
  <c r="V44" i="7"/>
  <c r="AF49" i="9"/>
  <c r="AF50" i="9" s="1"/>
  <c r="AM51" i="10"/>
  <c r="AN51" i="10" s="1"/>
  <c r="AO51" i="10" s="1"/>
  <c r="AP51" i="10" s="1"/>
  <c r="AG51" i="10" s="1"/>
  <c r="AF43" i="8"/>
  <c r="AB44" i="8"/>
  <c r="AF44" i="8" s="1"/>
  <c r="Z41" i="6"/>
  <c r="AH44" i="9"/>
  <c r="D43" i="6"/>
  <c r="B43" i="6"/>
  <c r="C43" i="6" s="1"/>
  <c r="C42" i="6"/>
  <c r="AB42" i="6" s="1"/>
  <c r="AF42" i="6" s="1"/>
  <c r="AJ12" i="13" l="1"/>
  <c r="AJ13" i="13" s="1"/>
  <c r="AJ14" i="13" s="1"/>
  <c r="AJ15" i="13" s="1"/>
  <c r="AJ16" i="13" s="1"/>
  <c r="AJ17" i="13" s="1"/>
  <c r="AJ18" i="13" s="1"/>
  <c r="AJ19" i="13" s="1"/>
  <c r="AJ20" i="13" s="1"/>
  <c r="AJ21" i="13" s="1"/>
  <c r="AJ22" i="13" s="1"/>
  <c r="AJ23" i="13" s="1"/>
  <c r="AJ24" i="13" s="1"/>
  <c r="AJ25" i="13" s="1"/>
  <c r="AJ26" i="13" s="1"/>
  <c r="AJ27" i="13" s="1"/>
  <c r="AJ28" i="13" s="1"/>
  <c r="AJ29" i="13" s="1"/>
  <c r="AJ30" i="13" s="1"/>
  <c r="AJ31" i="13" s="1"/>
  <c r="AJ32" i="13" s="1"/>
  <c r="AJ33" i="13" s="1"/>
  <c r="AJ34" i="13" s="1"/>
  <c r="AJ35" i="13" s="1"/>
  <c r="AJ36" i="13" s="1"/>
  <c r="AJ37" i="13" s="1"/>
  <c r="AJ38" i="13" s="1"/>
  <c r="AJ39" i="13" s="1"/>
  <c r="AJ40" i="13" s="1"/>
  <c r="AJ41" i="13" s="1"/>
  <c r="AJ42" i="13" s="1"/>
  <c r="AJ43" i="13" s="1"/>
  <c r="Z50" i="13"/>
  <c r="AH49" i="13"/>
  <c r="AH41" i="6"/>
  <c r="AI41" i="6" s="1"/>
  <c r="V42" i="6"/>
  <c r="Z42" i="6" s="1"/>
  <c r="AH42" i="6" s="1"/>
  <c r="AH42" i="7"/>
  <c r="AB43" i="6"/>
  <c r="V43" i="6"/>
  <c r="Z44" i="8"/>
  <c r="C20" i="15"/>
  <c r="AF49" i="8"/>
  <c r="AF50" i="8" s="1"/>
  <c r="AM51" i="9"/>
  <c r="AN51" i="9" s="1"/>
  <c r="AO51" i="9" s="1"/>
  <c r="AP51" i="9" s="1"/>
  <c r="AG51" i="9" s="1"/>
  <c r="AH43" i="8"/>
  <c r="C21" i="15"/>
  <c r="E21" i="15" s="1"/>
  <c r="Z44" i="7"/>
  <c r="Z49" i="12" l="1"/>
  <c r="AH50" i="13"/>
  <c r="AM52" i="13" s="1"/>
  <c r="AN52" i="13" s="1"/>
  <c r="AO52" i="13" s="1"/>
  <c r="AP52" i="13" s="1"/>
  <c r="AI51" i="13" s="1"/>
  <c r="AM50" i="13"/>
  <c r="AN50" i="13" s="1"/>
  <c r="AO50" i="13" s="1"/>
  <c r="AP50" i="13" s="1"/>
  <c r="AA51" i="13" s="1"/>
  <c r="AI42" i="6"/>
  <c r="AI42" i="7"/>
  <c r="AI43" i="7" s="1"/>
  <c r="AI44" i="7" s="1"/>
  <c r="AH46" i="7" s="1"/>
  <c r="AI43" i="8"/>
  <c r="AI44" i="8" s="1"/>
  <c r="AH46" i="8" s="1"/>
  <c r="E20" i="15"/>
  <c r="AH44" i="8"/>
  <c r="Z43" i="6"/>
  <c r="V44" i="6"/>
  <c r="AH44" i="7"/>
  <c r="AF43" i="6"/>
  <c r="AB44" i="6"/>
  <c r="AF44" i="6" s="1"/>
  <c r="AF49" i="7"/>
  <c r="AF50" i="7" s="1"/>
  <c r="AM51" i="8"/>
  <c r="AN51" i="8" s="1"/>
  <c r="AO51" i="8" s="1"/>
  <c r="AP51" i="8" s="1"/>
  <c r="AG51" i="8" s="1"/>
  <c r="AJ12" i="12" l="1"/>
  <c r="AJ13" i="12" s="1"/>
  <c r="AJ14" i="12" s="1"/>
  <c r="AJ15" i="12" s="1"/>
  <c r="AJ16" i="12" s="1"/>
  <c r="AJ17" i="12" s="1"/>
  <c r="AJ18" i="12" s="1"/>
  <c r="AJ19" i="12" s="1"/>
  <c r="AJ20" i="12" s="1"/>
  <c r="AJ21" i="12" s="1"/>
  <c r="AJ22" i="12" s="1"/>
  <c r="AJ23" i="12" s="1"/>
  <c r="AJ24" i="12" s="1"/>
  <c r="AJ25" i="12" s="1"/>
  <c r="AJ26" i="12" s="1"/>
  <c r="AJ27" i="12" s="1"/>
  <c r="AJ28" i="12" s="1"/>
  <c r="AJ29" i="12" s="1"/>
  <c r="AJ30" i="12" s="1"/>
  <c r="AJ31" i="12" s="1"/>
  <c r="AJ32" i="12" s="1"/>
  <c r="AJ33" i="12" s="1"/>
  <c r="AJ34" i="12" s="1"/>
  <c r="AJ35" i="12" s="1"/>
  <c r="AJ36" i="12" s="1"/>
  <c r="AJ37" i="12" s="1"/>
  <c r="AJ38" i="12" s="1"/>
  <c r="AJ39" i="12" s="1"/>
  <c r="AJ40" i="12" s="1"/>
  <c r="AJ41" i="12" s="1"/>
  <c r="AJ42" i="12" s="1"/>
  <c r="AJ43" i="12" s="1"/>
  <c r="AH49" i="12"/>
  <c r="Z50" i="12"/>
  <c r="AF49" i="6"/>
  <c r="AF50" i="6" s="1"/>
  <c r="AM51" i="7"/>
  <c r="AN51" i="7" s="1"/>
  <c r="AO51" i="7" s="1"/>
  <c r="AP51" i="7" s="1"/>
  <c r="AG51" i="7" s="1"/>
  <c r="C22" i="15"/>
  <c r="Z44" i="6"/>
  <c r="AH43" i="6"/>
  <c r="AM50" i="12" l="1"/>
  <c r="AN50" i="12" s="1"/>
  <c r="AO50" i="12" s="1"/>
  <c r="AP50" i="12" s="1"/>
  <c r="AA51" i="12" s="1"/>
  <c r="AH50" i="12"/>
  <c r="Z49" i="11"/>
  <c r="AI43" i="6"/>
  <c r="AI44" i="6" s="1"/>
  <c r="AH46" i="6" s="1"/>
  <c r="E22" i="15"/>
  <c r="E24" i="15" s="1"/>
  <c r="C24" i="15"/>
  <c r="AM51" i="6"/>
  <c r="AN51" i="6" s="1"/>
  <c r="AO51" i="6" s="1"/>
  <c r="AP51" i="6" s="1"/>
  <c r="AG51" i="6" s="1"/>
  <c r="AH44" i="6"/>
  <c r="AM52" i="12" l="1"/>
  <c r="AN52" i="12" s="1"/>
  <c r="AO52" i="12" s="1"/>
  <c r="AP52" i="12" s="1"/>
  <c r="AI51" i="12" s="1"/>
  <c r="AJ12" i="11"/>
  <c r="AJ13" i="11" s="1"/>
  <c r="AJ14" i="11" s="1"/>
  <c r="AJ15" i="11" s="1"/>
  <c r="AJ16" i="11" s="1"/>
  <c r="AJ17" i="11" s="1"/>
  <c r="AJ18" i="11" s="1"/>
  <c r="AJ19" i="11" s="1"/>
  <c r="AJ20" i="11" s="1"/>
  <c r="AJ21" i="11" s="1"/>
  <c r="AJ22" i="11" s="1"/>
  <c r="AJ23" i="11" s="1"/>
  <c r="AJ24" i="11" s="1"/>
  <c r="AJ25" i="11" s="1"/>
  <c r="AJ26" i="11" s="1"/>
  <c r="AJ27" i="11" s="1"/>
  <c r="AJ28" i="11" s="1"/>
  <c r="AJ29" i="11" s="1"/>
  <c r="AJ30" i="11" s="1"/>
  <c r="AJ31" i="11" s="1"/>
  <c r="AJ32" i="11" s="1"/>
  <c r="AJ33" i="11" s="1"/>
  <c r="AJ34" i="11" s="1"/>
  <c r="AJ35" i="11" s="1"/>
  <c r="AJ36" i="11" s="1"/>
  <c r="AJ37" i="11" s="1"/>
  <c r="AJ38" i="11" s="1"/>
  <c r="AJ39" i="11" s="1"/>
  <c r="AJ40" i="11" s="1"/>
  <c r="AJ41" i="11" s="1"/>
  <c r="AJ42" i="11" s="1"/>
  <c r="AJ43" i="11" s="1"/>
  <c r="AH49" i="11"/>
  <c r="Z50" i="11"/>
  <c r="Z49" i="10" l="1"/>
  <c r="AH50" i="11"/>
  <c r="AM52" i="11" s="1"/>
  <c r="AN52" i="11" s="1"/>
  <c r="AO52" i="11" s="1"/>
  <c r="AP52" i="11" s="1"/>
  <c r="AI51" i="11" s="1"/>
  <c r="AM50" i="11"/>
  <c r="AN50" i="11" s="1"/>
  <c r="AO50" i="11" s="1"/>
  <c r="AP50" i="11" s="1"/>
  <c r="AA51" i="11" s="1"/>
  <c r="AJ12" i="10" l="1"/>
  <c r="AJ13" i="10" s="1"/>
  <c r="AJ14" i="10" s="1"/>
  <c r="AJ15" i="10" s="1"/>
  <c r="AJ16" i="10" s="1"/>
  <c r="AJ17" i="10" s="1"/>
  <c r="AJ18" i="10" s="1"/>
  <c r="AJ19" i="10" s="1"/>
  <c r="AJ20" i="10" s="1"/>
  <c r="AJ21" i="10" s="1"/>
  <c r="AJ22" i="10" s="1"/>
  <c r="AJ23" i="10" s="1"/>
  <c r="AJ24" i="10" s="1"/>
  <c r="AJ25" i="10" s="1"/>
  <c r="AJ26" i="10" s="1"/>
  <c r="AJ27" i="10" s="1"/>
  <c r="AJ28" i="10" s="1"/>
  <c r="AJ29" i="10" s="1"/>
  <c r="AJ30" i="10" s="1"/>
  <c r="AJ31" i="10" s="1"/>
  <c r="AJ32" i="10" s="1"/>
  <c r="AJ33" i="10" s="1"/>
  <c r="AJ34" i="10" s="1"/>
  <c r="AJ35" i="10" s="1"/>
  <c r="AJ36" i="10" s="1"/>
  <c r="AJ37" i="10" s="1"/>
  <c r="AJ38" i="10" s="1"/>
  <c r="AJ39" i="10" s="1"/>
  <c r="AJ40" i="10" s="1"/>
  <c r="AJ41" i="10" s="1"/>
  <c r="AJ42" i="10" s="1"/>
  <c r="AJ43" i="10" s="1"/>
  <c r="AH49" i="10"/>
  <c r="Z50" i="10"/>
  <c r="AH50" i="10" l="1"/>
  <c r="Z49" i="9"/>
  <c r="AM50" i="10"/>
  <c r="AN50" i="10" s="1"/>
  <c r="AO50" i="10" s="1"/>
  <c r="AP50" i="10" s="1"/>
  <c r="AA51" i="10" s="1"/>
  <c r="AJ12" i="9" l="1"/>
  <c r="AJ13" i="9" s="1"/>
  <c r="AJ14" i="9" s="1"/>
  <c r="AJ15" i="9" s="1"/>
  <c r="AJ16" i="9" s="1"/>
  <c r="AJ17" i="9" s="1"/>
  <c r="AJ18" i="9" s="1"/>
  <c r="AJ19" i="9" s="1"/>
  <c r="AJ20" i="9" s="1"/>
  <c r="AJ21" i="9" s="1"/>
  <c r="AJ22" i="9" s="1"/>
  <c r="AJ23" i="9" s="1"/>
  <c r="AJ24" i="9" s="1"/>
  <c r="AJ25" i="9" s="1"/>
  <c r="AJ26" i="9" s="1"/>
  <c r="AJ27" i="9" s="1"/>
  <c r="AJ28" i="9" s="1"/>
  <c r="AJ29" i="9" s="1"/>
  <c r="AJ30" i="9" s="1"/>
  <c r="AJ31" i="9" s="1"/>
  <c r="AJ32" i="9" s="1"/>
  <c r="AJ33" i="9" s="1"/>
  <c r="AJ34" i="9" s="1"/>
  <c r="AJ35" i="9" s="1"/>
  <c r="AJ36" i="9" s="1"/>
  <c r="AJ37" i="9" s="1"/>
  <c r="AJ38" i="9" s="1"/>
  <c r="AJ39" i="9" s="1"/>
  <c r="AJ40" i="9" s="1"/>
  <c r="AJ41" i="9" s="1"/>
  <c r="AJ42" i="9" s="1"/>
  <c r="AJ43" i="9" s="1"/>
  <c r="Z50" i="9"/>
  <c r="AH49" i="9"/>
  <c r="AM52" i="10"/>
  <c r="AN52" i="10" s="1"/>
  <c r="AO52" i="10" s="1"/>
  <c r="AP52" i="10" s="1"/>
  <c r="AI51" i="10" s="1"/>
  <c r="Z49" i="8" l="1"/>
  <c r="AH50" i="9"/>
  <c r="AM52" i="9" s="1"/>
  <c r="AN52" i="9" s="1"/>
  <c r="AO52" i="9" s="1"/>
  <c r="AP52" i="9" s="1"/>
  <c r="AI51" i="9" s="1"/>
  <c r="AM50" i="9"/>
  <c r="AN50" i="9" s="1"/>
  <c r="AO50" i="9" s="1"/>
  <c r="AP50" i="9" s="1"/>
  <c r="AA51" i="9" s="1"/>
  <c r="AJ12" i="8" l="1"/>
  <c r="AJ13" i="8" s="1"/>
  <c r="AJ14" i="8" s="1"/>
  <c r="AJ15" i="8" s="1"/>
  <c r="AJ16" i="8" s="1"/>
  <c r="AJ17" i="8" s="1"/>
  <c r="AJ18" i="8" s="1"/>
  <c r="AJ19" i="8" s="1"/>
  <c r="AJ20" i="8" s="1"/>
  <c r="AJ21" i="8" s="1"/>
  <c r="AJ22" i="8" s="1"/>
  <c r="AJ23" i="8" s="1"/>
  <c r="AJ24" i="8" s="1"/>
  <c r="AJ25" i="8" s="1"/>
  <c r="AJ26" i="8" s="1"/>
  <c r="AJ27" i="8" s="1"/>
  <c r="AJ28" i="8" s="1"/>
  <c r="AJ29" i="8" s="1"/>
  <c r="AJ30" i="8" s="1"/>
  <c r="AJ31" i="8" s="1"/>
  <c r="AJ32" i="8" s="1"/>
  <c r="AJ33" i="8" s="1"/>
  <c r="AJ34" i="8" s="1"/>
  <c r="AJ35" i="8" s="1"/>
  <c r="AJ36" i="8" s="1"/>
  <c r="AJ37" i="8" s="1"/>
  <c r="AJ38" i="8" s="1"/>
  <c r="AJ39" i="8" s="1"/>
  <c r="AJ40" i="8" s="1"/>
  <c r="AJ41" i="8" s="1"/>
  <c r="AJ42" i="8" s="1"/>
  <c r="AJ43" i="8" s="1"/>
  <c r="Z50" i="8"/>
  <c r="AH49" i="8"/>
  <c r="AM50" i="8" l="1"/>
  <c r="AN50" i="8" s="1"/>
  <c r="AO50" i="8" s="1"/>
  <c r="AP50" i="8" s="1"/>
  <c r="AA51" i="8" s="1"/>
  <c r="AH50" i="8"/>
  <c r="AM52" i="8" s="1"/>
  <c r="AN52" i="8" s="1"/>
  <c r="AO52" i="8" s="1"/>
  <c r="AP52" i="8" s="1"/>
  <c r="AI51" i="8" s="1"/>
  <c r="Z49" i="7"/>
  <c r="AJ12" i="7" l="1"/>
  <c r="AJ13" i="7" s="1"/>
  <c r="AJ14" i="7" s="1"/>
  <c r="AJ15" i="7" s="1"/>
  <c r="AJ16" i="7" s="1"/>
  <c r="AJ17" i="7" s="1"/>
  <c r="AJ18" i="7" s="1"/>
  <c r="AJ19" i="7" s="1"/>
  <c r="AJ20" i="7" s="1"/>
  <c r="AJ21" i="7" s="1"/>
  <c r="AJ22" i="7" s="1"/>
  <c r="AJ23" i="7" s="1"/>
  <c r="AJ24" i="7" s="1"/>
  <c r="AJ25" i="7" s="1"/>
  <c r="AJ26" i="7" s="1"/>
  <c r="AJ27" i="7" s="1"/>
  <c r="AJ28" i="7" s="1"/>
  <c r="AJ29" i="7" s="1"/>
  <c r="AJ30" i="7" s="1"/>
  <c r="AJ31" i="7" s="1"/>
  <c r="AJ32" i="7" s="1"/>
  <c r="AJ33" i="7" s="1"/>
  <c r="AJ34" i="7" s="1"/>
  <c r="AJ35" i="7" s="1"/>
  <c r="AJ36" i="7" s="1"/>
  <c r="AJ37" i="7" s="1"/>
  <c r="AJ38" i="7" s="1"/>
  <c r="AJ39" i="7" s="1"/>
  <c r="AJ40" i="7" s="1"/>
  <c r="AJ41" i="7" s="1"/>
  <c r="AJ42" i="7" s="1"/>
  <c r="AJ43" i="7" s="1"/>
  <c r="AH49" i="7"/>
  <c r="Z50" i="7"/>
  <c r="AH50" i="7" l="1"/>
  <c r="AM52" i="7" s="1"/>
  <c r="AN52" i="7" s="1"/>
  <c r="AO52" i="7" s="1"/>
  <c r="AP52" i="7" s="1"/>
  <c r="AI51" i="7" s="1"/>
  <c r="Z49" i="6"/>
  <c r="AM50" i="7"/>
  <c r="AN50" i="7" s="1"/>
  <c r="AO50" i="7" s="1"/>
  <c r="AP50" i="7" s="1"/>
  <c r="AA51" i="7" s="1"/>
  <c r="AJ12" i="6" l="1"/>
  <c r="AJ13" i="6" s="1"/>
  <c r="AJ14" i="6" s="1"/>
  <c r="AJ15" i="6" s="1"/>
  <c r="AJ16" i="6" s="1"/>
  <c r="AJ17" i="6" s="1"/>
  <c r="AJ18" i="6" s="1"/>
  <c r="AJ19" i="6" s="1"/>
  <c r="AJ20" i="6" s="1"/>
  <c r="AJ21" i="6" s="1"/>
  <c r="AJ22" i="6" s="1"/>
  <c r="AJ23" i="6" s="1"/>
  <c r="AJ24" i="6" s="1"/>
  <c r="AJ25" i="6" s="1"/>
  <c r="AJ26" i="6" s="1"/>
  <c r="AJ27" i="6" s="1"/>
  <c r="AJ28" i="6" s="1"/>
  <c r="AJ29" i="6" s="1"/>
  <c r="AJ30" i="6" s="1"/>
  <c r="AJ31" i="6" s="1"/>
  <c r="AJ32" i="6" s="1"/>
  <c r="AJ33" i="6" s="1"/>
  <c r="AJ34" i="6" s="1"/>
  <c r="AJ35" i="6" s="1"/>
  <c r="AJ36" i="6" s="1"/>
  <c r="AJ37" i="6" s="1"/>
  <c r="AJ38" i="6" s="1"/>
  <c r="AJ39" i="6" s="1"/>
  <c r="AJ40" i="6" s="1"/>
  <c r="AJ41" i="6" s="1"/>
  <c r="AJ42" i="6" s="1"/>
  <c r="AJ43" i="6" s="1"/>
  <c r="AH49" i="6"/>
  <c r="Z50" i="6"/>
  <c r="AH50" i="6" l="1"/>
  <c r="AM50" i="6"/>
  <c r="AN50" i="6" s="1"/>
  <c r="AO50" i="6" s="1"/>
  <c r="AP50" i="6" s="1"/>
  <c r="AA51" i="6" s="1"/>
  <c r="AM52" i="6" l="1"/>
  <c r="AN52" i="6" s="1"/>
  <c r="AO52" i="6" s="1"/>
  <c r="AP52" i="6" s="1"/>
  <c r="AI51"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Iken Christiane</author>
  </authors>
  <commentList>
    <comment ref="C7" authorId="0" shapeId="0" xr:uid="{00000000-0006-0000-0000-000001000000}">
      <text>
        <r>
          <rPr>
            <b/>
            <sz val="8"/>
            <color indexed="81"/>
            <rFont val="Tahoma"/>
            <family val="2"/>
          </rPr>
          <t>Vorname Name  usw eingeben</t>
        </r>
      </text>
    </comment>
    <comment ref="G8" authorId="0" shapeId="0" xr:uid="{00000000-0006-0000-0000-000002000000}">
      <text>
        <r>
          <rPr>
            <b/>
            <u/>
            <sz val="8"/>
            <color indexed="81"/>
            <rFont val="Arial"/>
            <family val="2"/>
          </rPr>
          <t>Montag - Freitag</t>
        </r>
        <r>
          <rPr>
            <b/>
            <sz val="8"/>
            <color indexed="81"/>
            <rFont val="Arial"/>
            <family val="2"/>
          </rPr>
          <t xml:space="preserve">
tägliche Arbeits-Std.
als dezimaler Wert eingeben;
 z.B. 7,8 bei Vollzeit</t>
        </r>
      </text>
    </comment>
    <comment ref="P8" authorId="0" shapeId="0" xr:uid="{00000000-0006-0000-0000-000003000000}">
      <text>
        <r>
          <rPr>
            <b/>
            <u/>
            <sz val="8"/>
            <color indexed="81"/>
            <rFont val="Arial"/>
            <family val="2"/>
          </rPr>
          <t>Montag - Freitag</t>
        </r>
        <r>
          <rPr>
            <b/>
            <sz val="8"/>
            <color indexed="81"/>
            <rFont val="Arial"/>
            <family val="2"/>
          </rPr>
          <t xml:space="preserve">
tägliche Arbeits-Std.
als dezimaler Wert eingeben;
 z.B. 7,8 bei Vollzeit</t>
        </r>
      </text>
    </comment>
    <comment ref="C14" authorId="0" shapeId="0" xr:uid="{00000000-0006-0000-0000-000004000000}">
      <text>
        <r>
          <rPr>
            <b/>
            <sz val="8"/>
            <color indexed="81"/>
            <rFont val="Tahoma"/>
            <family val="2"/>
          </rPr>
          <t>Urlaubstage lfd. Jahr</t>
        </r>
      </text>
    </comment>
    <comment ref="C15" authorId="0" shapeId="0" xr:uid="{00000000-0006-0000-0000-000005000000}">
      <text>
        <r>
          <rPr>
            <b/>
            <sz val="8"/>
            <color indexed="81"/>
            <rFont val="Tahoma"/>
            <family val="2"/>
          </rPr>
          <t>Resturlaubstage aus Vorjahr</t>
        </r>
      </text>
    </comment>
    <comment ref="C16" authorId="1" shapeId="0" xr:uid="{00000000-0006-0000-0000-000006000000}">
      <text>
        <r>
          <rPr>
            <b/>
            <sz val="9"/>
            <color indexed="81"/>
            <rFont val="Segoe UI"/>
            <charset val="1"/>
          </rPr>
          <t>In diesem Jahr steht Ihnen dieser Urlaubsanspruch zu. Wir bitten Sie, Ihren Urlaub rechtzeitig zu planen und zu beantragen, damit Sie ihn auch im laufenden Kalenderjahr in Anspruch nehmen können. Wenn Sie Ihren Urlaub nicht beantragen und nehmen, wird er am Ende des Jahres grundsätzlich verfallen. Die „Resturlaubstage“ sind grundsätzlich bis zum 30.06.2026 zu nehmen. Für näheres vgl. §32 AVO</t>
        </r>
        <r>
          <rPr>
            <sz val="9"/>
            <color indexed="81"/>
            <rFont val="Segoe UI"/>
            <charset val="1"/>
          </rPr>
          <t xml:space="preserve">
</t>
        </r>
      </text>
    </comment>
    <comment ref="C19" authorId="0" shapeId="0" xr:uid="{00000000-0006-0000-0000-000007000000}">
      <text>
        <r>
          <rPr>
            <b/>
            <sz val="8"/>
            <color indexed="81"/>
            <rFont val="Tahoma"/>
            <family val="2"/>
          </rPr>
          <t>+/- Std. vom Vorjahr eingeben</t>
        </r>
      </text>
    </comment>
    <comment ref="H26" authorId="0" shapeId="0" xr:uid="{00000000-0006-0000-0000-000008000000}">
      <text>
        <r>
          <rPr>
            <b/>
            <sz val="8"/>
            <color indexed="81"/>
            <rFont val="Arial"/>
            <family val="2"/>
          </rPr>
          <t>Feld ist  für Korrekturen freigeschaltet.</t>
        </r>
      </text>
    </comment>
  </commentList>
</comments>
</file>

<file path=xl/sharedStrings.xml><?xml version="1.0" encoding="utf-8"?>
<sst xmlns="http://schemas.openxmlformats.org/spreadsheetml/2006/main" count="1484" uniqueCount="141">
  <si>
    <t>Urlaub</t>
  </si>
  <si>
    <t>Mi</t>
  </si>
  <si>
    <t>Do</t>
  </si>
  <si>
    <t>Fr</t>
  </si>
  <si>
    <t>Sa</t>
  </si>
  <si>
    <t>So</t>
  </si>
  <si>
    <t>Mo</t>
  </si>
  <si>
    <t>Di</t>
  </si>
  <si>
    <t>Feiertag</t>
  </si>
  <si>
    <t>Kommt</t>
  </si>
  <si>
    <t>Geht</t>
  </si>
  <si>
    <t>Mitarbeiter</t>
  </si>
  <si>
    <t>Vorgesetzter</t>
  </si>
  <si>
    <t>Kalender</t>
  </si>
  <si>
    <t>Tag</t>
  </si>
  <si>
    <t>Bemerkung</t>
  </si>
  <si>
    <t>Gesamt</t>
  </si>
  <si>
    <t>Std</t>
  </si>
  <si>
    <t>Krank</t>
  </si>
  <si>
    <t>Soll-Std.</t>
  </si>
  <si>
    <t>Datum / Unterschrift - Mitarbeiter/in</t>
  </si>
  <si>
    <t>Gesamt-Std. - dezimal</t>
  </si>
  <si>
    <t>Gesamt-Std. - [hh:mm]</t>
  </si>
  <si>
    <t>Datum / Unterschrift - Vorgesetzter/e</t>
  </si>
  <si>
    <t>Jahresurlaub incl.</t>
  </si>
  <si>
    <t>Rest aus dem Vorjahr</t>
  </si>
  <si>
    <t>Tage:</t>
  </si>
  <si>
    <t>Resturlaub:</t>
  </si>
  <si>
    <t xml:space="preserve"> + / -</t>
  </si>
  <si>
    <t>Std. aktuell kummuliert</t>
  </si>
  <si>
    <t>Januar</t>
  </si>
  <si>
    <t>Februar</t>
  </si>
  <si>
    <t>März</t>
  </si>
  <si>
    <t>April</t>
  </si>
  <si>
    <t>Mai</t>
  </si>
  <si>
    <t>Juni</t>
  </si>
  <si>
    <t>Juli</t>
  </si>
  <si>
    <t>August</t>
  </si>
  <si>
    <t>September</t>
  </si>
  <si>
    <t>Oktober</t>
  </si>
  <si>
    <t>November</t>
  </si>
  <si>
    <t>Dezember</t>
  </si>
  <si>
    <t>Jahresurlaub</t>
  </si>
  <si>
    <t>Monat / Tag:</t>
  </si>
  <si>
    <t>Resturlaub</t>
  </si>
  <si>
    <t>Tage</t>
  </si>
  <si>
    <t>Ist-Std.</t>
  </si>
  <si>
    <t xml:space="preserve"> +/- Std.</t>
  </si>
  <si>
    <t>Jahresübersicht</t>
  </si>
  <si>
    <t>Vortrag</t>
  </si>
  <si>
    <t>genommene</t>
  </si>
  <si>
    <t xml:space="preserve">  U r l a u b s t a g e</t>
  </si>
  <si>
    <t>Arbeitszeit-</t>
  </si>
  <si>
    <t>Monat</t>
  </si>
  <si>
    <t>Schaltjahr:</t>
  </si>
  <si>
    <t>Schaltjahr</t>
  </si>
  <si>
    <t>Monatsanfang</t>
  </si>
  <si>
    <t>erster Tag</t>
  </si>
  <si>
    <t>x</t>
  </si>
  <si>
    <t>Neujahr</t>
  </si>
  <si>
    <t>Hl.Drei Könige</t>
  </si>
  <si>
    <t>Rosenmontag</t>
  </si>
  <si>
    <t>Gründonnerstag</t>
  </si>
  <si>
    <t>Karfreitag</t>
  </si>
  <si>
    <t>Ostermontag</t>
  </si>
  <si>
    <t>Pfingstmontag</t>
  </si>
  <si>
    <t>Fronleichnam</t>
  </si>
  <si>
    <t>Allerheiligen</t>
  </si>
  <si>
    <t>1. Weihnachtstag</t>
  </si>
  <si>
    <t>bis 6 Std. o.P.</t>
  </si>
  <si>
    <t>&gt;6Std. 0,5 Pau.</t>
  </si>
  <si>
    <t>&gt;9Std. 0,75 Pau.</t>
  </si>
  <si>
    <t>Stunden</t>
  </si>
  <si>
    <t>Prüfung: =WENN(E13&gt;" ";1;WENN(F13&gt;" ";1;WENN(G13&gt;" ";1;0)))</t>
  </si>
  <si>
    <t>AS13  ff</t>
  </si>
  <si>
    <t>Heilig Abend</t>
  </si>
  <si>
    <t>Christi Himmelfahrt</t>
  </si>
  <si>
    <t>Stichtag</t>
  </si>
  <si>
    <t>nachmittag</t>
  </si>
  <si>
    <t>vormittag</t>
  </si>
  <si>
    <t>Ostersonntag</t>
  </si>
  <si>
    <t>Pfingstsonntag</t>
  </si>
  <si>
    <t>Pause, wenn nur</t>
  </si>
  <si>
    <t>nachmittags</t>
  </si>
  <si>
    <t>gearbeitet wurde</t>
  </si>
  <si>
    <t>Pause, wenn</t>
  </si>
  <si>
    <t>Geht-Kommt-Zeit</t>
  </si>
  <si>
    <t>gleich ist</t>
  </si>
  <si>
    <t>Pause, wenn Geht u. Kommt-Zeit gleich ist</t>
  </si>
  <si>
    <t>VW-1.01.13</t>
  </si>
  <si>
    <t>Ostern berechnen:</t>
  </si>
  <si>
    <t>Altweiber/Schmutziger Do.</t>
  </si>
  <si>
    <t>Jahr</t>
  </si>
  <si>
    <t>ja</t>
  </si>
  <si>
    <t>Arbeitszeitnachweis Kindergarten</t>
  </si>
  <si>
    <r>
      <t>Arbeitszeiten</t>
    </r>
    <r>
      <rPr>
        <b/>
        <sz val="15.4"/>
        <rFont val="Arial"/>
        <family val="2"/>
      </rPr>
      <t xml:space="preserve"> "AK"</t>
    </r>
  </si>
  <si>
    <r>
      <t>Arbeitszeiten</t>
    </r>
    <r>
      <rPr>
        <b/>
        <sz val="15.4"/>
        <rFont val="Arial"/>
        <family val="2"/>
      </rPr>
      <t xml:space="preserve"> "VZ"</t>
    </r>
  </si>
  <si>
    <t>Arbeitszeiten VZ</t>
  </si>
  <si>
    <t>Arbeitszeiten AK</t>
  </si>
  <si>
    <t>Diff. Tag</t>
  </si>
  <si>
    <t>Berechnung für VZ</t>
  </si>
  <si>
    <t>Berechnung für AK</t>
  </si>
  <si>
    <t>Diff. Monat</t>
  </si>
  <si>
    <t>Kindergarten</t>
  </si>
  <si>
    <t>Errechnete Soll-Stunden am  Gründonnerstag:</t>
  </si>
  <si>
    <t>AK = Arbeitszeit am Kind; VZ = Verfügungszeit</t>
  </si>
  <si>
    <t>Summe</t>
  </si>
  <si>
    <t>Std.Übertrag AK</t>
  </si>
  <si>
    <t>Std. Übertrag VZ</t>
  </si>
  <si>
    <t>Differenz 'AK'</t>
  </si>
  <si>
    <t>Differenz 'VZ'</t>
  </si>
  <si>
    <t>Vorgesetzte</t>
  </si>
  <si>
    <t>Übertrag vom Vormonat dezimal AK:</t>
  </si>
  <si>
    <t>Übertrag vom Vormonat dezimal VZ:</t>
  </si>
  <si>
    <t>davon ausbezahlt AK:</t>
  </si>
  <si>
    <t>davon ausbezahlt VZ:</t>
  </si>
  <si>
    <t>Gesamt-  + / - dezimal AK:</t>
  </si>
  <si>
    <t>Gesamt-  + / - dezimal VZ:</t>
  </si>
  <si>
    <t>Gesamt AK</t>
  </si>
  <si>
    <t>Gesamt VZ</t>
  </si>
  <si>
    <t>Summe AK + VZ</t>
  </si>
  <si>
    <t>Summe AK</t>
  </si>
  <si>
    <t>Summe VZ</t>
  </si>
  <si>
    <t>Tag der Arbeit</t>
  </si>
  <si>
    <t>Tag der deutschen Einheit</t>
  </si>
  <si>
    <t>2. Weihnachtstag</t>
  </si>
  <si>
    <t>Wochenarbeitszeit in Std.</t>
  </si>
  <si>
    <t>Silvester</t>
  </si>
  <si>
    <r>
      <rPr>
        <b/>
        <sz val="10"/>
        <rFont val="Arial"/>
        <family val="2"/>
      </rPr>
      <t>"AK"</t>
    </r>
    <r>
      <rPr>
        <sz val="10"/>
        <rFont val="Arial"/>
        <family val="2"/>
      </rPr>
      <t xml:space="preserve"> Vormittag</t>
    </r>
  </si>
  <si>
    <r>
      <rPr>
        <b/>
        <sz val="10"/>
        <rFont val="Arial"/>
        <family val="2"/>
      </rPr>
      <t>"AK"</t>
    </r>
    <r>
      <rPr>
        <sz val="10"/>
        <rFont val="Arial"/>
        <family val="2"/>
      </rPr>
      <t xml:space="preserve"> Nachmittag</t>
    </r>
  </si>
  <si>
    <r>
      <t>Soll</t>
    </r>
    <r>
      <rPr>
        <b/>
        <sz val="10"/>
        <rFont val="Arial"/>
        <family val="2"/>
      </rPr>
      <t xml:space="preserve"> "AK"</t>
    </r>
  </si>
  <si>
    <r>
      <t>Ist</t>
    </r>
    <r>
      <rPr>
        <b/>
        <sz val="10"/>
        <rFont val="Arial"/>
        <family val="2"/>
      </rPr>
      <t xml:space="preserve"> "AK"</t>
    </r>
  </si>
  <si>
    <t>Differenz "AK"</t>
  </si>
  <si>
    <r>
      <t>Soll</t>
    </r>
    <r>
      <rPr>
        <b/>
        <sz val="10"/>
        <rFont val="Arial"/>
        <family val="2"/>
      </rPr>
      <t xml:space="preserve"> "VZ"</t>
    </r>
  </si>
  <si>
    <r>
      <t xml:space="preserve">Ist </t>
    </r>
    <r>
      <rPr>
        <b/>
        <sz val="10"/>
        <rFont val="Arial"/>
        <family val="2"/>
      </rPr>
      <t>"VZ"</t>
    </r>
  </si>
  <si>
    <t>Differenz "VZ"</t>
  </si>
  <si>
    <t>Arbeitszeit-Verkürzung bis</t>
  </si>
  <si>
    <t>Bitte beachten Sie unbedingt die Hinweise in der Anleitung!</t>
  </si>
  <si>
    <r>
      <rPr>
        <b/>
        <sz val="10"/>
        <rFont val="Arial"/>
        <family val="2"/>
      </rPr>
      <t>"VZ"</t>
    </r>
    <r>
      <rPr>
        <sz val="10"/>
        <rFont val="Arial"/>
        <family val="2"/>
      </rPr>
      <t xml:space="preserve"> Nachmittag</t>
    </r>
  </si>
  <si>
    <r>
      <rPr>
        <b/>
        <sz val="10"/>
        <rFont val="Arial"/>
        <family val="2"/>
      </rPr>
      <t>"VZ"</t>
    </r>
    <r>
      <rPr>
        <sz val="10"/>
        <rFont val="Arial"/>
        <family val="2"/>
      </rPr>
      <t xml:space="preserve"> Vormittag</t>
    </r>
  </si>
  <si>
    <t>Pfingsten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</si>
</sst>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hh]:mm"/>
    <numFmt numFmtId="166" formatCode="0.0"/>
    <numFmt numFmtId="167" formatCode="#,##0.00_ ;[Red]\-#,##0.00\ "/>
    <numFmt numFmtId="168" formatCode="dd/"/>
    <numFmt numFmtId="169" formatCode="ddd"/>
  </numFmts>
  <fonts count="26" x14ac:knownFonts="1">
    <font>
      <sz val="10"/>
      <name val="Arial"/>
    </font>
    <font>
      <sz val="8"/>
      <name val="Arial"/>
      <family val="2"/>
    </font>
    <font>
      <sz val="6"/>
      <name val="Arial"/>
      <family val="2"/>
    </font>
    <font>
      <sz val="9"/>
      <name val="Arial"/>
      <family val="2"/>
    </font>
    <font>
      <b/>
      <sz val="14"/>
      <name val="Arial"/>
      <family val="2"/>
    </font>
    <font>
      <sz val="7"/>
      <name val="Arial"/>
      <family val="2"/>
    </font>
    <font>
      <sz val="12"/>
      <name val="Arial"/>
      <family val="2"/>
    </font>
    <font>
      <sz val="10"/>
      <name val="Arial"/>
      <family val="2"/>
    </font>
    <font>
      <b/>
      <sz val="10"/>
      <name val="Arial"/>
      <family val="2"/>
    </font>
    <font>
      <sz val="10"/>
      <color indexed="10"/>
      <name val="Arial"/>
      <family val="2"/>
    </font>
    <font>
      <sz val="6"/>
      <color indexed="10"/>
      <name val="Arial"/>
      <family val="2"/>
    </font>
    <font>
      <b/>
      <sz val="16"/>
      <name val="Arial"/>
      <family val="2"/>
    </font>
    <font>
      <b/>
      <sz val="8"/>
      <color indexed="81"/>
      <name val="Tahoma"/>
      <family val="2"/>
    </font>
    <font>
      <b/>
      <sz val="8"/>
      <color indexed="81"/>
      <name val="Arial"/>
      <family val="2"/>
    </font>
    <font>
      <sz val="14"/>
      <name val="Arial"/>
      <family val="2"/>
    </font>
    <font>
      <b/>
      <u/>
      <sz val="8"/>
      <color indexed="81"/>
      <name val="Arial"/>
      <family val="2"/>
    </font>
    <font>
      <b/>
      <sz val="12"/>
      <name val="Arial"/>
      <family val="2"/>
    </font>
    <font>
      <b/>
      <sz val="11"/>
      <name val="Arial"/>
      <family val="2"/>
    </font>
    <font>
      <b/>
      <sz val="8"/>
      <name val="Arial"/>
      <family val="2"/>
    </font>
    <font>
      <b/>
      <sz val="15.4"/>
      <name val="Arial"/>
      <family val="2"/>
    </font>
    <font>
      <b/>
      <sz val="9"/>
      <name val="Arial"/>
      <family val="2"/>
    </font>
    <font>
      <sz val="10"/>
      <color rgb="FFFF0000"/>
      <name val="Arial"/>
      <family val="2"/>
    </font>
    <font>
      <b/>
      <sz val="10"/>
      <color rgb="FFFF0000"/>
      <name val="Arial"/>
      <family val="2"/>
    </font>
    <font>
      <sz val="8"/>
      <color rgb="FFFF0000"/>
      <name val="Arial"/>
      <family val="2"/>
    </font>
    <font>
      <sz val="9"/>
      <color indexed="81"/>
      <name val="Segoe UI"/>
      <charset val="1"/>
    </font>
    <font>
      <b/>
      <sz val="9"/>
      <color indexed="81"/>
      <name val="Segoe UI"/>
      <charset val="1"/>
    </font>
  </fonts>
  <fills count="13">
    <fill>
      <patternFill patternType="none"/>
    </fill>
    <fill>
      <patternFill patternType="gray125"/>
    </fill>
    <fill>
      <patternFill patternType="solid">
        <fgColor indexed="65"/>
        <bgColor indexed="8"/>
      </patternFill>
    </fill>
    <fill>
      <patternFill patternType="solid">
        <fgColor indexed="47"/>
        <bgColor indexed="64"/>
      </patternFill>
    </fill>
    <fill>
      <patternFill patternType="solid">
        <fgColor indexed="43"/>
        <bgColor indexed="64"/>
      </patternFill>
    </fill>
    <fill>
      <patternFill patternType="gray0625">
        <bgColor indexed="9"/>
      </patternFill>
    </fill>
    <fill>
      <patternFill patternType="solid">
        <fgColor indexed="43"/>
        <bgColor indexed="8"/>
      </patternFill>
    </fill>
    <fill>
      <patternFill patternType="solid">
        <fgColor theme="4" tint="0.79998168889431442"/>
        <bgColor indexed="64"/>
      </patternFill>
    </fill>
    <fill>
      <patternFill patternType="solid">
        <fgColor theme="8" tint="0.59996337778862885"/>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FF99"/>
        <bgColor indexed="64"/>
      </patternFill>
    </fill>
  </fills>
  <borders count="63">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1">
    <xf numFmtId="0" fontId="0" fillId="0" borderId="0"/>
  </cellStyleXfs>
  <cellXfs count="471">
    <xf numFmtId="0" fontId="0" fillId="0" borderId="0" xfId="0"/>
    <xf numFmtId="0" fontId="0" fillId="0" borderId="0" xfId="0" applyAlignment="1">
      <alignment vertical="center"/>
    </xf>
    <xf numFmtId="0" fontId="0" fillId="0" borderId="1" xfId="0" applyBorder="1" applyAlignment="1">
      <alignment vertical="center"/>
    </xf>
    <xf numFmtId="0" fontId="0" fillId="0" borderId="0" xfId="0" applyAlignment="1">
      <alignment horizontal="right" vertical="center"/>
    </xf>
    <xf numFmtId="0" fontId="0" fillId="0" borderId="2" xfId="0" applyBorder="1" applyAlignment="1">
      <alignment vertical="center"/>
    </xf>
    <xf numFmtId="0" fontId="0" fillId="0" borderId="3" xfId="0" applyBorder="1" applyAlignment="1">
      <alignment vertical="center"/>
    </xf>
    <xf numFmtId="0" fontId="8" fillId="0" borderId="4" xfId="0" applyFont="1" applyBorder="1" applyAlignment="1" applyProtection="1">
      <alignment horizontal="center" vertical="center"/>
      <protection locked="0"/>
    </xf>
    <xf numFmtId="20" fontId="0" fillId="2" borderId="4" xfId="0" applyNumberFormat="1" applyFill="1" applyBorder="1" applyAlignment="1" applyProtection="1">
      <alignment vertical="center"/>
      <protection locked="0"/>
    </xf>
    <xf numFmtId="20" fontId="7" fillId="2" borderId="4" xfId="0" applyNumberFormat="1" applyFont="1" applyFill="1" applyBorder="1" applyAlignment="1" applyProtection="1">
      <alignment vertical="center"/>
      <protection locked="0"/>
    </xf>
    <xf numFmtId="0" fontId="0" fillId="0" borderId="5" xfId="0" applyBorder="1" applyAlignment="1">
      <alignment horizontal="right" vertical="center"/>
    </xf>
    <xf numFmtId="0" fontId="0" fillId="0" borderId="6" xfId="0" applyBorder="1" applyAlignment="1">
      <alignment vertical="center"/>
    </xf>
    <xf numFmtId="2" fontId="9" fillId="0" borderId="0" xfId="0" applyNumberFormat="1" applyFont="1" applyProtection="1">
      <protection hidden="1"/>
    </xf>
    <xf numFmtId="2" fontId="9" fillId="0" borderId="0" xfId="0" applyNumberFormat="1" applyFont="1" applyAlignment="1" applyProtection="1">
      <alignment vertical="center"/>
      <protection hidden="1"/>
    </xf>
    <xf numFmtId="2" fontId="10" fillId="0" borderId="0" xfId="0" applyNumberFormat="1" applyFont="1" applyAlignment="1" applyProtection="1">
      <alignment vertical="center"/>
      <protection hidden="1"/>
    </xf>
    <xf numFmtId="0" fontId="0" fillId="0" borderId="2" xfId="0" applyBorder="1" applyAlignment="1">
      <alignment horizontal="righ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3" borderId="9" xfId="0" applyFill="1" applyBorder="1" applyAlignment="1" applyProtection="1">
      <alignment vertical="center"/>
      <protection hidden="1"/>
    </xf>
    <xf numFmtId="2" fontId="5" fillId="4" borderId="10" xfId="0" applyNumberFormat="1" applyFont="1" applyFill="1" applyBorder="1" applyAlignment="1" applyProtection="1">
      <alignment horizontal="center" vertical="center"/>
      <protection hidden="1"/>
    </xf>
    <xf numFmtId="2" fontId="5" fillId="4" borderId="14" xfId="0" applyNumberFormat="1" applyFont="1" applyFill="1" applyBorder="1" applyAlignment="1" applyProtection="1">
      <alignment horizontal="center" vertical="center"/>
      <protection hidden="1"/>
    </xf>
    <xf numFmtId="1" fontId="0" fillId="4" borderId="6" xfId="0" applyNumberFormat="1" applyFill="1" applyBorder="1" applyAlignment="1" applyProtection="1">
      <alignment horizontal="center"/>
      <protection hidden="1"/>
    </xf>
    <xf numFmtId="0" fontId="0" fillId="0" borderId="15" xfId="0" applyBorder="1" applyAlignment="1">
      <alignment vertical="center"/>
    </xf>
    <xf numFmtId="0" fontId="0" fillId="0" borderId="16" xfId="0" applyBorder="1" applyAlignment="1">
      <alignment vertical="center"/>
    </xf>
    <xf numFmtId="1" fontId="0" fillId="0" borderId="16" xfId="0" applyNumberFormat="1" applyBorder="1" applyAlignment="1">
      <alignment vertical="center"/>
    </xf>
    <xf numFmtId="1" fontId="0" fillId="0" borderId="17" xfId="0" applyNumberFormat="1" applyBorder="1" applyAlignment="1">
      <alignment vertical="center"/>
    </xf>
    <xf numFmtId="0" fontId="0" fillId="0" borderId="18" xfId="0" applyBorder="1"/>
    <xf numFmtId="0" fontId="0" fillId="0" borderId="0" xfId="0" applyAlignment="1">
      <alignment horizontal="left" vertical="center"/>
    </xf>
    <xf numFmtId="2" fontId="0" fillId="0" borderId="14" xfId="0" applyNumberFormat="1" applyBorder="1" applyAlignment="1">
      <alignment vertical="center"/>
    </xf>
    <xf numFmtId="1" fontId="0" fillId="0" borderId="14" xfId="0" applyNumberFormat="1" applyBorder="1" applyAlignment="1">
      <alignment vertical="center"/>
    </xf>
    <xf numFmtId="1" fontId="0" fillId="0" borderId="6" xfId="0" applyNumberFormat="1" applyBorder="1" applyAlignment="1">
      <alignment vertical="center"/>
    </xf>
    <xf numFmtId="1" fontId="0" fillId="0" borderId="10" xfId="0" applyNumberFormat="1" applyBorder="1" applyAlignment="1">
      <alignment vertical="center"/>
    </xf>
    <xf numFmtId="0" fontId="0" fillId="0" borderId="19" xfId="0" applyBorder="1" applyAlignment="1">
      <alignment vertical="center"/>
    </xf>
    <xf numFmtId="167" fontId="0" fillId="0" borderId="19" xfId="0" applyNumberFormat="1" applyBorder="1" applyAlignment="1">
      <alignment vertical="center"/>
    </xf>
    <xf numFmtId="4" fontId="0" fillId="0" borderId="20" xfId="0" applyNumberFormat="1" applyBorder="1" applyAlignment="1">
      <alignment vertical="center"/>
    </xf>
    <xf numFmtId="167" fontId="0" fillId="0" borderId="17" xfId="0" applyNumberFormat="1" applyBorder="1" applyAlignment="1">
      <alignment vertical="center"/>
    </xf>
    <xf numFmtId="1" fontId="0" fillId="0" borderId="20" xfId="0" applyNumberFormat="1" applyBorder="1" applyAlignment="1">
      <alignment vertical="center"/>
    </xf>
    <xf numFmtId="0" fontId="0" fillId="0" borderId="21" xfId="0" applyBorder="1" applyAlignment="1">
      <alignment horizontal="right" vertical="center"/>
    </xf>
    <xf numFmtId="0" fontId="0" fillId="0" borderId="9" xfId="0" applyBorder="1" applyAlignment="1">
      <alignment horizontal="right" vertical="center"/>
    </xf>
    <xf numFmtId="0" fontId="0" fillId="5" borderId="11" xfId="0" applyFill="1" applyBorder="1"/>
    <xf numFmtId="0" fontId="0" fillId="5" borderId="12" xfId="0" applyFill="1" applyBorder="1"/>
    <xf numFmtId="0" fontId="0" fillId="5" borderId="13" xfId="0" applyFill="1" applyBorder="1"/>
    <xf numFmtId="0" fontId="0" fillId="5" borderId="2" xfId="0" applyFill="1" applyBorder="1"/>
    <xf numFmtId="0" fontId="16" fillId="5" borderId="0" xfId="0" applyFont="1" applyFill="1"/>
    <xf numFmtId="0" fontId="0" fillId="5" borderId="0" xfId="0" applyFill="1"/>
    <xf numFmtId="0" fontId="0" fillId="5" borderId="5" xfId="0" applyFill="1" applyBorder="1"/>
    <xf numFmtId="0" fontId="0" fillId="5" borderId="3" xfId="0" applyFill="1" applyBorder="1"/>
    <xf numFmtId="0" fontId="0" fillId="5" borderId="1" xfId="0" applyFill="1" applyBorder="1"/>
    <xf numFmtId="0" fontId="0" fillId="5" borderId="7" xfId="0" applyFill="1" applyBorder="1"/>
    <xf numFmtId="0" fontId="11" fillId="5" borderId="0" xfId="0" applyFont="1" applyFill="1"/>
    <xf numFmtId="0" fontId="11" fillId="5" borderId="0" xfId="0" applyFont="1" applyFill="1" applyAlignment="1">
      <alignment horizontal="center"/>
    </xf>
    <xf numFmtId="0" fontId="11" fillId="5" borderId="1" xfId="0" applyFont="1" applyFill="1" applyBorder="1"/>
    <xf numFmtId="2" fontId="0" fillId="0" borderId="9" xfId="0" applyNumberFormat="1" applyBorder="1" applyAlignment="1">
      <alignment vertical="center"/>
    </xf>
    <xf numFmtId="167" fontId="0" fillId="0" borderId="9" xfId="0" applyNumberFormat="1" applyBorder="1" applyAlignment="1">
      <alignment vertical="center"/>
    </xf>
    <xf numFmtId="1" fontId="0" fillId="0" borderId="9" xfId="0" applyNumberFormat="1" applyBorder="1" applyAlignment="1">
      <alignment vertical="center"/>
    </xf>
    <xf numFmtId="1" fontId="0" fillId="0" borderId="7" xfId="0" applyNumberFormat="1" applyBorder="1" applyAlignment="1">
      <alignment vertical="center"/>
    </xf>
    <xf numFmtId="0" fontId="4" fillId="4" borderId="0" xfId="0" applyFont="1" applyFill="1" applyProtection="1">
      <protection hidden="1"/>
    </xf>
    <xf numFmtId="0" fontId="0" fillId="4" borderId="7" xfId="0" applyFill="1" applyBorder="1" applyAlignment="1" applyProtection="1">
      <alignment horizontal="center"/>
      <protection hidden="1"/>
    </xf>
    <xf numFmtId="169" fontId="0" fillId="0" borderId="25" xfId="0" applyNumberFormat="1" applyBorder="1" applyAlignment="1" applyProtection="1">
      <alignment horizontal="center"/>
      <protection hidden="1"/>
    </xf>
    <xf numFmtId="0" fontId="0" fillId="0" borderId="26" xfId="0" applyBorder="1" applyAlignment="1" applyProtection="1">
      <alignment horizontal="center"/>
      <protection hidden="1"/>
    </xf>
    <xf numFmtId="14" fontId="0" fillId="0" borderId="0" xfId="0" applyNumberFormat="1" applyProtection="1">
      <protection hidden="1"/>
    </xf>
    <xf numFmtId="0" fontId="0" fillId="0" borderId="0" xfId="0" applyProtection="1">
      <protection hidden="1"/>
    </xf>
    <xf numFmtId="0" fontId="21" fillId="3" borderId="0" xfId="0" applyFont="1" applyFill="1" applyProtection="1">
      <protection hidden="1"/>
    </xf>
    <xf numFmtId="0" fontId="0" fillId="0" borderId="0" xfId="0" applyAlignment="1" applyProtection="1">
      <alignment horizontal="right"/>
      <protection hidden="1"/>
    </xf>
    <xf numFmtId="0" fontId="0" fillId="0" borderId="0" xfId="0" applyAlignment="1" applyProtection="1">
      <alignment horizontal="center"/>
      <protection hidden="1"/>
    </xf>
    <xf numFmtId="0" fontId="1" fillId="0" borderId="8" xfId="0" applyFont="1" applyBorder="1" applyProtection="1">
      <protection hidden="1"/>
    </xf>
    <xf numFmtId="0" fontId="1" fillId="0" borderId="8" xfId="0" applyFont="1" applyBorder="1" applyAlignment="1" applyProtection="1">
      <alignment horizontal="center"/>
      <protection hidden="1"/>
    </xf>
    <xf numFmtId="0" fontId="0" fillId="0" borderId="1" xfId="0" applyBorder="1" applyAlignment="1" applyProtection="1">
      <alignment horizontal="center"/>
      <protection hidden="1"/>
    </xf>
    <xf numFmtId="14" fontId="8" fillId="0" borderId="0" xfId="0" applyNumberFormat="1" applyFont="1" applyProtection="1">
      <protection hidden="1"/>
    </xf>
    <xf numFmtId="0" fontId="22" fillId="0" borderId="0" xfId="0" applyFont="1" applyAlignment="1" applyProtection="1">
      <alignment horizontal="center"/>
      <protection hidden="1"/>
    </xf>
    <xf numFmtId="14" fontId="1" fillId="0" borderId="21" xfId="0" applyNumberFormat="1" applyFont="1" applyBorder="1" applyProtection="1">
      <protection hidden="1"/>
    </xf>
    <xf numFmtId="0" fontId="1" fillId="0" borderId="21" xfId="0" applyFont="1" applyBorder="1" applyAlignment="1" applyProtection="1">
      <alignment horizontal="center"/>
      <protection hidden="1"/>
    </xf>
    <xf numFmtId="0" fontId="1" fillId="0" borderId="21" xfId="0" applyFont="1" applyBorder="1" applyProtection="1">
      <protection hidden="1"/>
    </xf>
    <xf numFmtId="14" fontId="0" fillId="0" borderId="9" xfId="0" applyNumberFormat="1" applyBorder="1" applyProtection="1">
      <protection hidden="1"/>
    </xf>
    <xf numFmtId="0" fontId="0" fillId="0" borderId="9" xfId="0" applyBorder="1" applyAlignment="1" applyProtection="1">
      <alignment horizontal="center"/>
      <protection hidden="1"/>
    </xf>
    <xf numFmtId="0" fontId="0" fillId="0" borderId="9" xfId="0" applyBorder="1" applyProtection="1">
      <protection hidden="1"/>
    </xf>
    <xf numFmtId="2" fontId="0" fillId="0" borderId="21" xfId="0" applyNumberFormat="1" applyBorder="1" applyProtection="1">
      <protection hidden="1"/>
    </xf>
    <xf numFmtId="2" fontId="0" fillId="0" borderId="21" xfId="0" applyNumberFormat="1" applyBorder="1" applyAlignment="1" applyProtection="1">
      <alignment horizontal="center"/>
      <protection hidden="1"/>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0" fillId="0" borderId="1" xfId="0" applyBorder="1" applyProtection="1">
      <protection hidden="1"/>
    </xf>
    <xf numFmtId="14" fontId="0" fillId="0" borderId="1" xfId="0" applyNumberFormat="1" applyBorder="1" applyProtection="1">
      <protection hidden="1"/>
    </xf>
    <xf numFmtId="0" fontId="7" fillId="0" borderId="0" xfId="0" applyFont="1" applyProtection="1">
      <protection hidden="1"/>
    </xf>
    <xf numFmtId="2" fontId="0" fillId="2" borderId="43" xfId="0" applyNumberFormat="1" applyFill="1" applyBorder="1" applyAlignment="1" applyProtection="1">
      <alignment vertical="center"/>
      <protection hidden="1"/>
    </xf>
    <xf numFmtId="2" fontId="9" fillId="0" borderId="13" xfId="0" applyNumberFormat="1" applyFont="1" applyBorder="1" applyAlignment="1" applyProtection="1">
      <alignment horizontal="center"/>
      <protection hidden="1"/>
    </xf>
    <xf numFmtId="2" fontId="9" fillId="0" borderId="7" xfId="0" applyNumberFormat="1" applyFont="1" applyBorder="1" applyAlignment="1" applyProtection="1">
      <alignment horizontal="center" vertical="top" wrapText="1"/>
      <protection hidden="1"/>
    </xf>
    <xf numFmtId="2" fontId="0" fillId="2" borderId="44" xfId="0" applyNumberFormat="1" applyFill="1" applyBorder="1" applyAlignment="1" applyProtection="1">
      <alignment vertical="center"/>
      <protection hidden="1"/>
    </xf>
    <xf numFmtId="165" fontId="0" fillId="0" borderId="14" xfId="0" applyNumberFormat="1" applyBorder="1" applyAlignment="1" applyProtection="1">
      <alignment vertical="center"/>
      <protection hidden="1"/>
    </xf>
    <xf numFmtId="2" fontId="9" fillId="0" borderId="1" xfId="0" applyNumberFormat="1" applyFont="1" applyBorder="1" applyProtection="1">
      <protection hidden="1"/>
    </xf>
    <xf numFmtId="165" fontId="0" fillId="0" borderId="0" xfId="0" applyNumberFormat="1" applyAlignment="1" applyProtection="1">
      <alignment horizontal="right" vertical="center"/>
      <protection hidden="1"/>
    </xf>
    <xf numFmtId="20" fontId="7" fillId="2" borderId="41" xfId="0" applyNumberFormat="1" applyFont="1" applyFill="1" applyBorder="1" applyAlignment="1" applyProtection="1">
      <alignment vertical="center"/>
      <protection locked="0"/>
    </xf>
    <xf numFmtId="20" fontId="7" fillId="2" borderId="37" xfId="0" applyNumberFormat="1" applyFont="1" applyFill="1" applyBorder="1" applyAlignment="1" applyProtection="1">
      <alignment vertical="center"/>
      <protection locked="0"/>
    </xf>
    <xf numFmtId="20" fontId="0" fillId="2" borderId="38" xfId="0" applyNumberFormat="1" applyFill="1" applyBorder="1" applyAlignment="1" applyProtection="1">
      <alignment vertical="center"/>
      <protection locked="0"/>
    </xf>
    <xf numFmtId="20" fontId="7" fillId="2" borderId="45" xfId="0" applyNumberFormat="1" applyFont="1" applyFill="1" applyBorder="1" applyAlignment="1" applyProtection="1">
      <alignment vertical="center"/>
      <protection locked="0"/>
    </xf>
    <xf numFmtId="20" fontId="7" fillId="2" borderId="38" xfId="0" applyNumberFormat="1" applyFont="1" applyFill="1" applyBorder="1" applyAlignment="1" applyProtection="1">
      <alignment vertical="center"/>
      <protection locked="0"/>
    </xf>
    <xf numFmtId="20" fontId="0" fillId="2" borderId="46" xfId="0" applyNumberFormat="1" applyFill="1" applyBorder="1" applyAlignment="1" applyProtection="1">
      <alignment vertical="center"/>
      <protection locked="0"/>
    </xf>
    <xf numFmtId="20" fontId="0" fillId="2" borderId="47" xfId="0" applyNumberFormat="1" applyFill="1" applyBorder="1" applyAlignment="1" applyProtection="1">
      <alignment vertical="center"/>
      <protection locked="0"/>
    </xf>
    <xf numFmtId="20" fontId="0" fillId="2" borderId="48" xfId="0" applyNumberFormat="1" applyFill="1" applyBorder="1" applyAlignment="1" applyProtection="1">
      <alignment vertical="center"/>
      <protection locked="0"/>
    </xf>
    <xf numFmtId="20" fontId="7" fillId="2" borderId="49" xfId="0" applyNumberFormat="1" applyFont="1" applyFill="1" applyBorder="1" applyAlignment="1" applyProtection="1">
      <alignment vertical="center"/>
      <protection locked="0"/>
    </xf>
    <xf numFmtId="20" fontId="7" fillId="2" borderId="48" xfId="0" applyNumberFormat="1" applyFont="1" applyFill="1" applyBorder="1" applyAlignment="1" applyProtection="1">
      <alignment vertical="center"/>
      <protection locked="0"/>
    </xf>
    <xf numFmtId="20" fontId="7" fillId="2" borderId="46" xfId="0" applyNumberFormat="1" applyFont="1" applyFill="1" applyBorder="1" applyAlignment="1" applyProtection="1">
      <alignment vertical="center"/>
      <protection locked="0"/>
    </xf>
    <xf numFmtId="2" fontId="0" fillId="4" borderId="6" xfId="0" applyNumberFormat="1" applyFill="1" applyBorder="1" applyAlignment="1" applyProtection="1">
      <alignment vertical="center"/>
      <protection hidden="1"/>
    </xf>
    <xf numFmtId="2" fontId="0" fillId="6" borderId="10" xfId="0" applyNumberFormat="1" applyFill="1" applyBorder="1" applyAlignment="1" applyProtection="1">
      <alignment vertical="center"/>
      <protection hidden="1"/>
    </xf>
    <xf numFmtId="2" fontId="8" fillId="2" borderId="39" xfId="0" applyNumberFormat="1" applyFont="1" applyFill="1" applyBorder="1" applyAlignment="1" applyProtection="1">
      <alignment vertical="center"/>
      <protection hidden="1"/>
    </xf>
    <xf numFmtId="2" fontId="8" fillId="2" borderId="50" xfId="0" applyNumberFormat="1" applyFont="1" applyFill="1" applyBorder="1" applyAlignment="1" applyProtection="1">
      <alignment vertical="center"/>
      <protection hidden="1"/>
    </xf>
    <xf numFmtId="2" fontId="8" fillId="2" borderId="51" xfId="0" applyNumberFormat="1" applyFont="1" applyFill="1" applyBorder="1" applyAlignment="1" applyProtection="1">
      <alignment vertical="center"/>
      <protection hidden="1"/>
    </xf>
    <xf numFmtId="2" fontId="8" fillId="2" borderId="52" xfId="0" applyNumberFormat="1" applyFont="1" applyFill="1" applyBorder="1" applyAlignment="1" applyProtection="1">
      <alignment vertical="center"/>
      <protection hidden="1"/>
    </xf>
    <xf numFmtId="2" fontId="8" fillId="2" borderId="40" xfId="0" applyNumberFormat="1" applyFont="1" applyFill="1" applyBorder="1" applyAlignment="1" applyProtection="1">
      <alignment vertical="center"/>
      <protection hidden="1"/>
    </xf>
    <xf numFmtId="2" fontId="8" fillId="2" borderId="53" xfId="0" applyNumberFormat="1" applyFont="1" applyFill="1" applyBorder="1" applyAlignment="1" applyProtection="1">
      <alignment vertical="center"/>
      <protection hidden="1"/>
    </xf>
    <xf numFmtId="169" fontId="0" fillId="0" borderId="11" xfId="0" applyNumberFormat="1" applyBorder="1" applyAlignment="1" applyProtection="1">
      <alignment horizontal="center"/>
      <protection hidden="1"/>
    </xf>
    <xf numFmtId="0" fontId="0" fillId="0" borderId="12" xfId="0" applyBorder="1" applyAlignment="1" applyProtection="1">
      <alignment horizontal="center"/>
      <protection hidden="1"/>
    </xf>
    <xf numFmtId="0" fontId="8" fillId="0" borderId="38" xfId="0" applyFont="1" applyBorder="1" applyAlignment="1" applyProtection="1">
      <alignment horizontal="center" vertical="center"/>
      <protection locked="0"/>
    </xf>
    <xf numFmtId="164" fontId="1" fillId="0" borderId="39" xfId="0" applyNumberFormat="1" applyFont="1" applyBorder="1" applyAlignment="1" applyProtection="1">
      <alignment vertical="center"/>
      <protection locked="0"/>
    </xf>
    <xf numFmtId="164" fontId="1" fillId="0" borderId="50" xfId="0" applyNumberFormat="1" applyFont="1" applyBorder="1" applyAlignment="1" applyProtection="1">
      <alignment vertical="center"/>
      <protection locked="0"/>
    </xf>
    <xf numFmtId="169" fontId="0" fillId="0" borderId="53" xfId="0" applyNumberFormat="1" applyBorder="1" applyAlignment="1" applyProtection="1">
      <alignment horizontal="center"/>
      <protection hidden="1"/>
    </xf>
    <xf numFmtId="0" fontId="0" fillId="0" borderId="54" xfId="0" applyBorder="1" applyAlignment="1" applyProtection="1">
      <alignment horizontal="center"/>
      <protection hidden="1"/>
    </xf>
    <xf numFmtId="0" fontId="8" fillId="0" borderId="48" xfId="0" applyFont="1" applyBorder="1" applyAlignment="1" applyProtection="1">
      <alignment horizontal="center" vertical="center"/>
      <protection locked="0"/>
    </xf>
    <xf numFmtId="164" fontId="1" fillId="0" borderId="51" xfId="0" applyNumberFormat="1" applyFont="1" applyBorder="1" applyAlignment="1" applyProtection="1">
      <alignment vertical="center"/>
      <protection locked="0"/>
    </xf>
    <xf numFmtId="165" fontId="7" fillId="2" borderId="0" xfId="0" applyNumberFormat="1" applyFont="1" applyFill="1" applyAlignment="1" applyProtection="1">
      <alignment horizontal="center" vertical="center"/>
      <protection hidden="1"/>
    </xf>
    <xf numFmtId="165" fontId="7" fillId="2" borderId="0" xfId="0" applyNumberFormat="1" applyFont="1" applyFill="1" applyAlignment="1" applyProtection="1">
      <alignment horizontal="right" vertical="center"/>
      <protection hidden="1"/>
    </xf>
    <xf numFmtId="2" fontId="8" fillId="0" borderId="5" xfId="0" applyNumberFormat="1" applyFont="1" applyBorder="1" applyAlignment="1" applyProtection="1">
      <alignment horizontal="right" vertical="center"/>
      <protection hidden="1"/>
    </xf>
    <xf numFmtId="2" fontId="8" fillId="0" borderId="0" xfId="0" applyNumberFormat="1" applyFont="1" applyAlignment="1" applyProtection="1">
      <alignment horizontal="left"/>
      <protection hidden="1"/>
    </xf>
    <xf numFmtId="0" fontId="0" fillId="4" borderId="11" xfId="0" applyFill="1" applyBorder="1"/>
    <xf numFmtId="0" fontId="0" fillId="4" borderId="12" xfId="0" applyFill="1" applyBorder="1"/>
    <xf numFmtId="0" fontId="1" fillId="4" borderId="13" xfId="0" quotePrefix="1" applyFont="1" applyFill="1" applyBorder="1"/>
    <xf numFmtId="0" fontId="4" fillId="4" borderId="2" xfId="0" applyFont="1" applyFill="1" applyBorder="1"/>
    <xf numFmtId="0" fontId="4" fillId="4" borderId="0" xfId="0" applyFont="1" applyFill="1"/>
    <xf numFmtId="0" fontId="0" fillId="4" borderId="0" xfId="0" applyFill="1"/>
    <xf numFmtId="49" fontId="14" fillId="4" borderId="0" xfId="0" applyNumberFormat="1" applyFont="1" applyFill="1"/>
    <xf numFmtId="49" fontId="14" fillId="4" borderId="5" xfId="0" applyNumberFormat="1" applyFont="1" applyFill="1" applyBorder="1"/>
    <xf numFmtId="49" fontId="4" fillId="0" borderId="0" xfId="0" applyNumberFormat="1" applyFont="1"/>
    <xf numFmtId="0" fontId="0" fillId="4" borderId="3" xfId="0" applyFill="1" applyBorder="1"/>
    <xf numFmtId="0" fontId="0" fillId="4" borderId="1" xfId="0" applyFill="1" applyBorder="1"/>
    <xf numFmtId="0" fontId="0" fillId="4" borderId="7" xfId="0" applyFill="1" applyBorder="1"/>
    <xf numFmtId="1" fontId="0" fillId="0" borderId="0" xfId="0" applyNumberFormat="1"/>
    <xf numFmtId="0" fontId="0" fillId="4" borderId="10" xfId="0" applyFill="1" applyBorder="1"/>
    <xf numFmtId="0" fontId="0" fillId="4" borderId="19" xfId="0" applyFill="1" applyBorder="1"/>
    <xf numFmtId="0" fontId="0" fillId="4" borderId="12" xfId="0" applyFill="1" applyBorder="1" applyAlignment="1">
      <alignment horizontal="center"/>
    </xf>
    <xf numFmtId="0" fontId="0" fillId="4" borderId="13" xfId="0" applyFill="1" applyBorder="1" applyAlignment="1">
      <alignment horizontal="center"/>
    </xf>
    <xf numFmtId="0" fontId="16" fillId="4" borderId="12" xfId="0" applyFont="1" applyFill="1" applyBorder="1" applyAlignment="1">
      <alignment horizontal="left" vertical="center"/>
    </xf>
    <xf numFmtId="0" fontId="8" fillId="4" borderId="12" xfId="0" applyFont="1" applyFill="1" applyBorder="1" applyAlignment="1">
      <alignment horizontal="center" vertical="center"/>
    </xf>
    <xf numFmtId="0" fontId="8" fillId="4" borderId="12" xfId="0" applyFont="1" applyFill="1" applyBorder="1"/>
    <xf numFmtId="0" fontId="8" fillId="4" borderId="13" xfId="0" applyFont="1" applyFill="1" applyBorder="1"/>
    <xf numFmtId="0" fontId="8" fillId="4" borderId="11" xfId="0" applyFont="1" applyFill="1" applyBorder="1"/>
    <xf numFmtId="0" fontId="6" fillId="0" borderId="0" xfId="0" applyFont="1" applyAlignment="1">
      <alignment horizontal="center" vertical="center"/>
    </xf>
    <xf numFmtId="0" fontId="0" fillId="9" borderId="10" xfId="0" applyFill="1" applyBorder="1" applyAlignment="1">
      <alignment vertical="center"/>
    </xf>
    <xf numFmtId="0" fontId="0" fillId="9" borderId="19" xfId="0" applyFill="1" applyBorder="1" applyAlignment="1">
      <alignment vertical="center"/>
    </xf>
    <xf numFmtId="0" fontId="0" fillId="9" borderId="19" xfId="0" applyFill="1" applyBorder="1"/>
    <xf numFmtId="14" fontId="0" fillId="0" borderId="10" xfId="0" applyNumberFormat="1" applyBorder="1" applyAlignment="1">
      <alignment horizontal="left" vertical="center"/>
    </xf>
    <xf numFmtId="14" fontId="0" fillId="0" borderId="19" xfId="0" applyNumberFormat="1" applyBorder="1" applyAlignment="1">
      <alignment vertical="center"/>
    </xf>
    <xf numFmtId="14" fontId="0" fillId="0" borderId="6" xfId="0" applyNumberFormat="1" applyBorder="1" applyAlignment="1">
      <alignment vertical="center"/>
    </xf>
    <xf numFmtId="0" fontId="0" fillId="4" borderId="5" xfId="0" applyFill="1" applyBorder="1"/>
    <xf numFmtId="0" fontId="0" fillId="4" borderId="3" xfId="0" applyFill="1" applyBorder="1" applyAlignment="1">
      <alignment vertical="center"/>
    </xf>
    <xf numFmtId="0" fontId="8" fillId="4" borderId="1" xfId="0" applyFont="1" applyFill="1" applyBorder="1" applyAlignment="1">
      <alignment horizontal="center" vertical="center"/>
    </xf>
    <xf numFmtId="0" fontId="8" fillId="4" borderId="1" xfId="0" applyFont="1" applyFill="1" applyBorder="1" applyAlignment="1">
      <alignment vertical="center"/>
    </xf>
    <xf numFmtId="0" fontId="8" fillId="4" borderId="7" xfId="0" applyFont="1" applyFill="1" applyBorder="1" applyAlignment="1">
      <alignment vertical="center"/>
    </xf>
    <xf numFmtId="0" fontId="8" fillId="4" borderId="3" xfId="0" applyFont="1" applyFill="1" applyBorder="1" applyAlignment="1">
      <alignment vertical="center"/>
    </xf>
    <xf numFmtId="0" fontId="0" fillId="0" borderId="0" xfId="0" applyAlignment="1">
      <alignment horizontal="center" vertical="center"/>
    </xf>
    <xf numFmtId="0" fontId="0" fillId="4" borderId="2" xfId="0" applyFill="1" applyBorder="1"/>
    <xf numFmtId="0" fontId="0" fillId="4" borderId="1" xfId="0" applyFill="1" applyBorder="1" applyAlignment="1">
      <alignment horizontal="right"/>
    </xf>
    <xf numFmtId="0" fontId="1" fillId="4" borderId="10" xfId="0" applyFont="1" applyFill="1" applyBorder="1" applyAlignment="1">
      <alignment vertical="center"/>
    </xf>
    <xf numFmtId="0" fontId="1" fillId="4" borderId="10" xfId="0" applyFont="1" applyFill="1" applyBorder="1" applyAlignment="1">
      <alignment horizontal="center" vertical="center"/>
    </xf>
    <xf numFmtId="0" fontId="1" fillId="4" borderId="14" xfId="0" applyFont="1" applyFill="1" applyBorder="1" applyAlignment="1">
      <alignment horizontal="center" vertical="center"/>
    </xf>
    <xf numFmtId="0" fontId="1" fillId="0" borderId="0" xfId="0" applyFont="1" applyAlignment="1">
      <alignment horizontal="center" vertical="center"/>
    </xf>
    <xf numFmtId="0" fontId="0" fillId="4" borderId="19" xfId="0" applyFill="1" applyBorder="1" applyAlignment="1">
      <alignment horizontal="right"/>
    </xf>
    <xf numFmtId="2" fontId="5" fillId="0" borderId="0" xfId="0" applyNumberFormat="1" applyFont="1" applyAlignment="1">
      <alignment horizontal="center" vertical="center"/>
    </xf>
    <xf numFmtId="0" fontId="0" fillId="0" borderId="2" xfId="0" applyBorder="1"/>
    <xf numFmtId="0" fontId="0" fillId="0" borderId="0" xfId="0" applyAlignment="1">
      <alignment horizontal="center"/>
    </xf>
    <xf numFmtId="0" fontId="0" fillId="0" borderId="5" xfId="0" applyBorder="1"/>
    <xf numFmtId="0" fontId="0" fillId="4" borderId="13" xfId="0" applyFill="1" applyBorder="1"/>
    <xf numFmtId="0" fontId="7" fillId="4" borderId="11" xfId="0" applyFont="1" applyFill="1" applyBorder="1"/>
    <xf numFmtId="0" fontId="7" fillId="4" borderId="11" xfId="0" applyFont="1" applyFill="1" applyBorder="1" applyAlignment="1">
      <alignment horizontal="left" vertical="center"/>
    </xf>
    <xf numFmtId="0" fontId="7" fillId="4" borderId="13" xfId="0" applyFont="1" applyFill="1" applyBorder="1" applyAlignment="1">
      <alignment horizontal="left" vertical="center"/>
    </xf>
    <xf numFmtId="0" fontId="0" fillId="4" borderId="3" xfId="0" applyFill="1"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vertical="center"/>
    </xf>
    <xf numFmtId="0" fontId="3" fillId="4" borderId="1" xfId="0" applyFont="1" applyFill="1" applyBorder="1" applyAlignment="1">
      <alignment vertical="center" textRotation="90" shrinkToFit="1"/>
    </xf>
    <xf numFmtId="0" fontId="0" fillId="4" borderId="7" xfId="0" applyFill="1" applyBorder="1" applyAlignment="1">
      <alignment horizontal="center" vertical="center"/>
    </xf>
    <xf numFmtId="0" fontId="0" fillId="4" borderId="1" xfId="0" applyFill="1" applyBorder="1" applyAlignment="1">
      <alignment horizontal="right" vertical="center"/>
    </xf>
    <xf numFmtId="0" fontId="7" fillId="4" borderId="3" xfId="0" applyFont="1" applyFill="1" applyBorder="1" applyAlignment="1">
      <alignment vertical="center"/>
    </xf>
    <xf numFmtId="0" fontId="7" fillId="4" borderId="1" xfId="0" applyFont="1" applyFill="1" applyBorder="1" applyAlignment="1">
      <alignment horizontal="right" vertical="center"/>
    </xf>
    <xf numFmtId="0" fontId="8" fillId="4" borderId="7" xfId="0" applyFont="1" applyFill="1" applyBorder="1" applyAlignment="1">
      <alignment horizontal="center" vertical="center" wrapText="1"/>
    </xf>
    <xf numFmtId="0" fontId="8" fillId="4" borderId="3" xfId="0" applyFont="1" applyFill="1" applyBorder="1" applyAlignment="1">
      <alignment horizontal="center" vertical="center" wrapText="1"/>
    </xf>
    <xf numFmtId="1" fontId="0" fillId="0" borderId="0" xfId="0" applyNumberFormat="1" applyAlignment="1">
      <alignment horizontal="center" vertical="center"/>
    </xf>
    <xf numFmtId="0" fontId="1" fillId="0" borderId="0" xfId="0" applyFont="1" applyAlignment="1">
      <alignment vertical="center" wrapText="1"/>
    </xf>
    <xf numFmtId="0" fontId="0" fillId="10" borderId="14" xfId="0" applyFill="1" applyBorder="1"/>
    <xf numFmtId="0" fontId="7" fillId="10" borderId="14" xfId="0" applyFont="1" applyFill="1" applyBorder="1" applyAlignment="1">
      <alignment horizontal="center"/>
    </xf>
    <xf numFmtId="0" fontId="1" fillId="11" borderId="14" xfId="0" applyFont="1" applyFill="1" applyBorder="1" applyAlignment="1">
      <alignment vertical="center" wrapText="1"/>
    </xf>
    <xf numFmtId="0" fontId="0" fillId="11" borderId="14" xfId="0" applyFill="1" applyBorder="1"/>
    <xf numFmtId="0" fontId="7" fillId="11" borderId="14" xfId="0" applyFont="1" applyFill="1" applyBorder="1" applyAlignment="1">
      <alignment horizontal="center"/>
    </xf>
    <xf numFmtId="0" fontId="0" fillId="0" borderId="0" xfId="0" applyAlignment="1">
      <alignment textRotation="90"/>
    </xf>
    <xf numFmtId="0" fontId="8" fillId="0" borderId="0" xfId="0" applyFont="1"/>
    <xf numFmtId="0" fontId="8" fillId="0" borderId="5" xfId="0" applyFont="1" applyBorder="1"/>
    <xf numFmtId="0" fontId="0" fillId="0" borderId="0" xfId="0" applyAlignment="1">
      <alignment horizontal="left"/>
    </xf>
    <xf numFmtId="0" fontId="1" fillId="10" borderId="14" xfId="0" applyFont="1" applyFill="1" applyBorder="1" applyAlignment="1">
      <alignment horizontal="left" vertical="top" wrapText="1"/>
    </xf>
    <xf numFmtId="0" fontId="23" fillId="10" borderId="14" xfId="0" applyFont="1" applyFill="1" applyBorder="1" applyAlignment="1">
      <alignment horizontal="left" vertical="top" wrapText="1"/>
    </xf>
    <xf numFmtId="0" fontId="0" fillId="10" borderId="14" xfId="0" applyFill="1" applyBorder="1" applyAlignment="1">
      <alignment horizontal="left" vertical="top" wrapText="1"/>
    </xf>
    <xf numFmtId="0" fontId="1" fillId="11" borderId="14" xfId="0" applyFont="1" applyFill="1" applyBorder="1" applyAlignment="1">
      <alignment horizontal="left" vertical="top" wrapText="1"/>
    </xf>
    <xf numFmtId="0" fontId="23" fillId="11" borderId="14" xfId="0" applyFont="1" applyFill="1" applyBorder="1" applyAlignment="1">
      <alignment horizontal="left" vertical="top" wrapText="1"/>
    </xf>
    <xf numFmtId="0" fontId="0" fillId="11" borderId="14" xfId="0" applyFill="1" applyBorder="1" applyAlignment="1">
      <alignment horizontal="left" vertical="top" wrapText="1"/>
    </xf>
    <xf numFmtId="168" fontId="0" fillId="0" borderId="55" xfId="0" applyNumberFormat="1" applyBorder="1"/>
    <xf numFmtId="0" fontId="8" fillId="0" borderId="38" xfId="0" applyFont="1" applyBorder="1" applyAlignment="1">
      <alignment horizontal="center" vertical="center"/>
    </xf>
    <xf numFmtId="164" fontId="0" fillId="0" borderId="0" xfId="0" applyNumberFormat="1" applyAlignment="1">
      <alignment vertical="center"/>
    </xf>
    <xf numFmtId="1" fontId="0" fillId="0" borderId="0" xfId="0" applyNumberFormat="1" applyAlignment="1">
      <alignment vertical="center"/>
    </xf>
    <xf numFmtId="2" fontId="0" fillId="0" borderId="0" xfId="0" applyNumberFormat="1" applyAlignment="1">
      <alignment vertical="center"/>
    </xf>
    <xf numFmtId="2" fontId="7" fillId="0" borderId="0" xfId="0" applyNumberFormat="1" applyFont="1" applyAlignment="1">
      <alignment vertical="center"/>
    </xf>
    <xf numFmtId="2" fontId="7" fillId="0" borderId="0" xfId="0" applyNumberFormat="1" applyFont="1" applyAlignment="1">
      <alignment horizontal="right" vertical="center"/>
    </xf>
    <xf numFmtId="0" fontId="0" fillId="11" borderId="0" xfId="0" applyFill="1" applyAlignment="1">
      <alignment vertical="center"/>
    </xf>
    <xf numFmtId="0" fontId="0" fillId="10" borderId="0" xfId="0" applyFill="1" applyAlignment="1">
      <alignment vertical="center"/>
    </xf>
    <xf numFmtId="168" fontId="0" fillId="0" borderId="56" xfId="0" applyNumberFormat="1" applyBorder="1"/>
    <xf numFmtId="0" fontId="8" fillId="0" borderId="4" xfId="0" applyFont="1" applyBorder="1" applyAlignment="1">
      <alignment horizontal="center" vertical="center"/>
    </xf>
    <xf numFmtId="168" fontId="0" fillId="0" borderId="49" xfId="0" applyNumberFormat="1" applyBorder="1"/>
    <xf numFmtId="0" fontId="8" fillId="0" borderId="48" xfId="0" applyFont="1" applyBorder="1" applyAlignment="1">
      <alignment horizontal="center" vertical="center"/>
    </xf>
    <xf numFmtId="46" fontId="0" fillId="0" borderId="0" xfId="0" applyNumberFormat="1" applyAlignment="1">
      <alignment vertical="center"/>
    </xf>
    <xf numFmtId="20" fontId="7" fillId="2" borderId="0" xfId="0" applyNumberFormat="1" applyFont="1" applyFill="1" applyAlignment="1">
      <alignment horizontal="right" vertical="center"/>
    </xf>
    <xf numFmtId="46" fontId="2" fillId="0" borderId="0" xfId="0" applyNumberFormat="1" applyFont="1" applyAlignment="1">
      <alignment vertical="center"/>
    </xf>
    <xf numFmtId="165" fontId="7" fillId="2" borderId="0" xfId="0" applyNumberFormat="1" applyFont="1" applyFill="1" applyAlignment="1">
      <alignment horizontal="right" vertical="center"/>
    </xf>
    <xf numFmtId="1" fontId="7" fillId="0" borderId="0" xfId="0" applyNumberFormat="1" applyFont="1" applyAlignment="1">
      <alignment vertical="center"/>
    </xf>
    <xf numFmtId="1" fontId="2" fillId="0" borderId="0" xfId="0" applyNumberFormat="1" applyFont="1" applyAlignment="1">
      <alignment vertical="center"/>
    </xf>
    <xf numFmtId="2" fontId="7" fillId="0" borderId="5" xfId="0" applyNumberFormat="1" applyFont="1" applyBorder="1" applyAlignment="1">
      <alignment vertical="center"/>
    </xf>
    <xf numFmtId="21" fontId="7" fillId="0" borderId="0" xfId="0" applyNumberFormat="1" applyFont="1" applyAlignment="1">
      <alignment horizontal="right" vertical="center"/>
    </xf>
    <xf numFmtId="165" fontId="0" fillId="0" borderId="0" xfId="0" applyNumberFormat="1" applyAlignment="1">
      <alignment horizontal="right" vertical="center"/>
    </xf>
    <xf numFmtId="2" fontId="1" fillId="0" borderId="0" xfId="0" applyNumberFormat="1" applyFont="1" applyAlignment="1">
      <alignment vertical="center"/>
    </xf>
    <xf numFmtId="18" fontId="0" fillId="0" borderId="0" xfId="0" applyNumberFormat="1" applyAlignment="1">
      <alignment vertical="center"/>
    </xf>
    <xf numFmtId="0" fontId="0" fillId="0" borderId="0" xfId="0" applyAlignment="1">
      <alignment horizontal="right"/>
    </xf>
    <xf numFmtId="0" fontId="0" fillId="12" borderId="10" xfId="0" applyFill="1" applyBorder="1" applyAlignment="1">
      <alignment vertical="center"/>
    </xf>
    <xf numFmtId="0" fontId="0" fillId="12" borderId="6" xfId="0" applyFill="1" applyBorder="1" applyAlignment="1">
      <alignment horizontal="right" vertical="center"/>
    </xf>
    <xf numFmtId="0" fontId="0" fillId="0" borderId="5" xfId="0" applyBorder="1" applyAlignment="1">
      <alignment vertical="center"/>
    </xf>
    <xf numFmtId="0" fontId="2" fillId="0" borderId="3" xfId="0" applyFont="1" applyBorder="1"/>
    <xf numFmtId="0" fontId="0" fillId="0" borderId="1" xfId="0" applyBorder="1"/>
    <xf numFmtId="1" fontId="0" fillId="0" borderId="1" xfId="0" applyNumberFormat="1" applyBorder="1"/>
    <xf numFmtId="0" fontId="0" fillId="0" borderId="7" xfId="0" applyBorder="1"/>
    <xf numFmtId="2" fontId="0" fillId="2" borderId="43" xfId="0" applyNumberFormat="1" applyFill="1" applyBorder="1" applyAlignment="1">
      <alignment vertical="center"/>
    </xf>
    <xf numFmtId="2" fontId="0" fillId="2" borderId="44" xfId="0" applyNumberFormat="1" applyFill="1" applyBorder="1" applyAlignment="1">
      <alignment vertical="center"/>
    </xf>
    <xf numFmtId="2" fontId="9" fillId="0" borderId="0" xfId="0" applyNumberFormat="1" applyFont="1"/>
    <xf numFmtId="0" fontId="0" fillId="4" borderId="7" xfId="0" applyFill="1" applyBorder="1" applyAlignment="1">
      <alignment horizontal="center"/>
    </xf>
    <xf numFmtId="1" fontId="0" fillId="4" borderId="6" xfId="0" applyNumberFormat="1" applyFill="1" applyBorder="1" applyAlignment="1">
      <alignment horizontal="center"/>
    </xf>
    <xf numFmtId="2" fontId="9" fillId="0" borderId="13" xfId="0" applyNumberFormat="1" applyFont="1" applyBorder="1" applyAlignment="1">
      <alignment horizontal="center"/>
    </xf>
    <xf numFmtId="2" fontId="9" fillId="0" borderId="7" xfId="0" applyNumberFormat="1" applyFont="1" applyBorder="1" applyAlignment="1">
      <alignment horizontal="center" vertical="top" wrapText="1"/>
    </xf>
    <xf numFmtId="169" fontId="0" fillId="0" borderId="11" xfId="0" applyNumberFormat="1" applyBorder="1" applyAlignment="1">
      <alignment horizontal="center"/>
    </xf>
    <xf numFmtId="0" fontId="0" fillId="0" borderId="12" xfId="0" applyBorder="1" applyAlignment="1">
      <alignment horizontal="center"/>
    </xf>
    <xf numFmtId="2" fontId="8" fillId="2" borderId="39" xfId="0" applyNumberFormat="1" applyFont="1" applyFill="1" applyBorder="1" applyAlignment="1">
      <alignment vertical="center"/>
    </xf>
    <xf numFmtId="2" fontId="8" fillId="2" borderId="52" xfId="0" applyNumberFormat="1" applyFont="1" applyFill="1" applyBorder="1" applyAlignment="1">
      <alignment vertical="center"/>
    </xf>
    <xf numFmtId="2" fontId="9" fillId="0" borderId="0" xfId="0" applyNumberFormat="1" applyFont="1" applyAlignment="1">
      <alignment vertical="center"/>
    </xf>
    <xf numFmtId="169" fontId="0" fillId="0" borderId="25" xfId="0" applyNumberFormat="1" applyBorder="1" applyAlignment="1">
      <alignment horizontal="center"/>
    </xf>
    <xf numFmtId="0" fontId="0" fillId="0" borderId="26" xfId="0" applyBorder="1" applyAlignment="1">
      <alignment horizontal="center"/>
    </xf>
    <xf numFmtId="2" fontId="8" fillId="2" borderId="50" xfId="0" applyNumberFormat="1" applyFont="1" applyFill="1" applyBorder="1" applyAlignment="1">
      <alignment vertical="center"/>
    </xf>
    <xf numFmtId="2" fontId="8" fillId="2" borderId="40" xfId="0" applyNumberFormat="1" applyFont="1" applyFill="1" applyBorder="1" applyAlignment="1">
      <alignment vertical="center"/>
    </xf>
    <xf numFmtId="169" fontId="0" fillId="0" borderId="53" xfId="0" applyNumberFormat="1" applyBorder="1" applyAlignment="1">
      <alignment horizontal="center"/>
    </xf>
    <xf numFmtId="0" fontId="0" fillId="0" borderId="54" xfId="0" applyBorder="1" applyAlignment="1">
      <alignment horizontal="center"/>
    </xf>
    <xf numFmtId="2" fontId="8" fillId="2" borderId="51" xfId="0" applyNumberFormat="1" applyFont="1" applyFill="1" applyBorder="1" applyAlignment="1">
      <alignment vertical="center"/>
    </xf>
    <xf numFmtId="2" fontId="8" fillId="2" borderId="53" xfId="0" applyNumberFormat="1" applyFont="1" applyFill="1" applyBorder="1" applyAlignment="1">
      <alignment vertical="center"/>
    </xf>
    <xf numFmtId="2" fontId="0" fillId="6" borderId="10" xfId="0" applyNumberFormat="1" applyFill="1" applyBorder="1" applyAlignment="1">
      <alignment vertical="center"/>
    </xf>
    <xf numFmtId="2" fontId="0" fillId="4" borderId="6" xfId="0" applyNumberFormat="1" applyFill="1" applyBorder="1" applyAlignment="1">
      <alignment vertical="center"/>
    </xf>
    <xf numFmtId="2" fontId="10" fillId="0" borderId="0" xfId="0" applyNumberFormat="1" applyFont="1" applyAlignment="1">
      <alignment vertical="center"/>
    </xf>
    <xf numFmtId="165" fontId="0" fillId="0" borderId="14" xfId="0" applyNumberFormat="1" applyBorder="1" applyAlignment="1">
      <alignment vertical="center"/>
    </xf>
    <xf numFmtId="165" fontId="7" fillId="2" borderId="0" xfId="0" applyNumberFormat="1" applyFont="1" applyFill="1" applyAlignment="1">
      <alignment horizontal="center" vertical="center"/>
    </xf>
    <xf numFmtId="2" fontId="8" fillId="0" borderId="0" xfId="0" applyNumberFormat="1" applyFont="1" applyAlignment="1">
      <alignment horizontal="left"/>
    </xf>
    <xf numFmtId="2" fontId="8" fillId="0" borderId="5" xfId="0" applyNumberFormat="1" applyFont="1" applyBorder="1" applyAlignment="1">
      <alignment horizontal="right" vertical="center"/>
    </xf>
    <xf numFmtId="2" fontId="9" fillId="0" borderId="1" xfId="0" applyNumberFormat="1" applyFont="1" applyBorder="1"/>
    <xf numFmtId="0" fontId="7" fillId="10" borderId="14" xfId="0" applyFont="1" applyFill="1" applyBorder="1" applyAlignment="1">
      <alignment horizontal="left" vertical="top" wrapText="1"/>
    </xf>
    <xf numFmtId="0" fontId="7" fillId="0" borderId="0" xfId="0" applyFont="1" applyAlignment="1" applyProtection="1">
      <alignment horizontal="center" vertical="center"/>
      <protection hidden="1"/>
    </xf>
    <xf numFmtId="0" fontId="8" fillId="4" borderId="7" xfId="0" applyFont="1" applyFill="1" applyBorder="1" applyAlignment="1">
      <alignment horizontal="center" vertical="center"/>
    </xf>
    <xf numFmtId="0" fontId="1" fillId="4" borderId="1" xfId="0" applyFont="1" applyFill="1" applyBorder="1" applyAlignment="1">
      <alignment vertical="center" textRotation="90" shrinkToFit="1"/>
    </xf>
    <xf numFmtId="0" fontId="7" fillId="4" borderId="12" xfId="0" applyFont="1" applyFill="1" applyBorder="1" applyAlignment="1">
      <alignment horizontal="center"/>
    </xf>
    <xf numFmtId="0" fontId="7" fillId="4" borderId="10" xfId="0" applyFont="1" applyFill="1" applyBorder="1" applyAlignment="1">
      <alignment vertical="center"/>
    </xf>
    <xf numFmtId="0" fontId="7" fillId="4" borderId="10" xfId="0" applyFont="1" applyFill="1" applyBorder="1" applyAlignment="1">
      <alignment horizontal="center" vertical="center"/>
    </xf>
    <xf numFmtId="0" fontId="7" fillId="4" borderId="14" xfId="0" applyFont="1" applyFill="1" applyBorder="1" applyAlignment="1">
      <alignment horizontal="center" vertical="center"/>
    </xf>
    <xf numFmtId="2" fontId="7" fillId="4" borderId="10" xfId="0" applyNumberFormat="1" applyFont="1" applyFill="1" applyBorder="1" applyAlignment="1">
      <alignment horizontal="center" vertical="center"/>
    </xf>
    <xf numFmtId="2" fontId="7" fillId="4" borderId="14" xfId="0" applyNumberFormat="1" applyFont="1" applyFill="1" applyBorder="1" applyAlignment="1">
      <alignment horizontal="center" vertical="center"/>
    </xf>
    <xf numFmtId="0" fontId="7" fillId="0" borderId="0" xfId="0" applyFont="1"/>
    <xf numFmtId="1" fontId="7" fillId="0" borderId="0" xfId="0" applyNumberFormat="1" applyFont="1"/>
    <xf numFmtId="14" fontId="7" fillId="0" borderId="10" xfId="0" applyNumberFormat="1" applyFont="1" applyBorder="1" applyAlignment="1">
      <alignment horizontal="left" vertical="center"/>
    </xf>
    <xf numFmtId="14" fontId="7" fillId="0" borderId="19" xfId="0" applyNumberFormat="1" applyFont="1" applyBorder="1" applyAlignment="1">
      <alignment vertical="center"/>
    </xf>
    <xf numFmtId="14" fontId="7" fillId="0" borderId="6" xfId="0" applyNumberFormat="1" applyFont="1" applyBorder="1" applyAlignment="1">
      <alignment vertical="center"/>
    </xf>
    <xf numFmtId="0" fontId="7" fillId="4" borderId="0" xfId="0" applyFont="1" applyFill="1"/>
    <xf numFmtId="0" fontId="7" fillId="4" borderId="5" xfId="0" applyFont="1" applyFill="1" applyBorder="1"/>
    <xf numFmtId="0" fontId="7" fillId="4" borderId="2" xfId="0" applyFont="1" applyFill="1" applyBorder="1"/>
    <xf numFmtId="0" fontId="7" fillId="4" borderId="1" xfId="0" applyFont="1" applyFill="1" applyBorder="1" applyAlignment="1">
      <alignment horizontal="right"/>
    </xf>
    <xf numFmtId="0" fontId="7" fillId="4" borderId="7" xfId="0" applyFont="1" applyFill="1" applyBorder="1" applyAlignment="1" applyProtection="1">
      <alignment horizontal="center"/>
      <protection hidden="1"/>
    </xf>
    <xf numFmtId="0" fontId="7" fillId="4" borderId="10" xfId="0" applyFont="1" applyFill="1" applyBorder="1"/>
    <xf numFmtId="0" fontId="7" fillId="4" borderId="19" xfId="0" applyFont="1" applyFill="1" applyBorder="1" applyAlignment="1">
      <alignment horizontal="right"/>
    </xf>
    <xf numFmtId="1" fontId="7" fillId="4" borderId="6" xfId="0" applyNumberFormat="1" applyFont="1" applyFill="1" applyBorder="1" applyAlignment="1" applyProtection="1">
      <alignment horizontal="center"/>
      <protection hidden="1"/>
    </xf>
    <xf numFmtId="2" fontId="7" fillId="4" borderId="10" xfId="0" applyNumberFormat="1" applyFont="1" applyFill="1" applyBorder="1" applyAlignment="1" applyProtection="1">
      <alignment horizontal="center" vertical="center"/>
      <protection hidden="1"/>
    </xf>
    <xf numFmtId="2" fontId="7" fillId="4" borderId="14" xfId="0" applyNumberFormat="1" applyFont="1" applyFill="1" applyBorder="1" applyAlignment="1" applyProtection="1">
      <alignment horizontal="center" vertical="center"/>
      <protection hidden="1"/>
    </xf>
    <xf numFmtId="0" fontId="7" fillId="0" borderId="0" xfId="0" applyFont="1" applyAlignment="1">
      <alignment horizontal="center"/>
    </xf>
    <xf numFmtId="0" fontId="7" fillId="0" borderId="5" xfId="0" applyFont="1" applyBorder="1"/>
    <xf numFmtId="0" fontId="7" fillId="4" borderId="13" xfId="0" applyFont="1" applyFill="1" applyBorder="1"/>
    <xf numFmtId="0" fontId="7" fillId="4" borderId="12" xfId="0" applyFont="1" applyFill="1" applyBorder="1"/>
    <xf numFmtId="0" fontId="7" fillId="4" borderId="13" xfId="0" applyFont="1" applyFill="1" applyBorder="1" applyAlignment="1">
      <alignment horizontal="center"/>
    </xf>
    <xf numFmtId="0" fontId="7" fillId="4" borderId="7" xfId="0" applyFont="1" applyFill="1" applyBorder="1" applyAlignment="1">
      <alignment horizontal="center" vertical="center"/>
    </xf>
    <xf numFmtId="0" fontId="7" fillId="0" borderId="0" xfId="0" applyFont="1" applyAlignment="1">
      <alignment horizontal="center" vertical="center"/>
    </xf>
    <xf numFmtId="0" fontId="7" fillId="4" borderId="1" xfId="0" applyFont="1" applyFill="1" applyBorder="1" applyAlignment="1">
      <alignment vertical="center"/>
    </xf>
    <xf numFmtId="0" fontId="0" fillId="3" borderId="0" xfId="0" applyFill="1" applyProtection="1">
      <protection hidden="1"/>
    </xf>
    <xf numFmtId="0" fontId="0" fillId="3" borderId="0" xfId="0" applyFill="1" applyAlignment="1" applyProtection="1">
      <alignment horizontal="right"/>
      <protection hidden="1"/>
    </xf>
    <xf numFmtId="0" fontId="17" fillId="3" borderId="22" xfId="0" applyFont="1" applyFill="1" applyBorder="1" applyProtection="1">
      <protection hidden="1"/>
    </xf>
    <xf numFmtId="0" fontId="0" fillId="3" borderId="23" xfId="0" applyFill="1" applyBorder="1" applyProtection="1">
      <protection hidden="1"/>
    </xf>
    <xf numFmtId="0" fontId="17" fillId="3" borderId="42" xfId="0" applyFont="1" applyFill="1" applyBorder="1" applyAlignment="1" applyProtection="1">
      <alignment horizontal="left"/>
      <protection hidden="1"/>
    </xf>
    <xf numFmtId="0" fontId="8" fillId="3" borderId="0" xfId="0" applyFont="1" applyFill="1" applyAlignment="1" applyProtection="1">
      <alignment horizontal="center"/>
      <protection hidden="1"/>
    </xf>
    <xf numFmtId="0" fontId="0" fillId="3" borderId="11" xfId="0" applyFill="1" applyBorder="1" applyAlignment="1" applyProtection="1">
      <alignment horizontal="right"/>
      <protection hidden="1"/>
    </xf>
    <xf numFmtId="0" fontId="14" fillId="3" borderId="12" xfId="0" applyFont="1" applyFill="1" applyBorder="1" applyProtection="1">
      <protection hidden="1"/>
    </xf>
    <xf numFmtId="0" fontId="0" fillId="3" borderId="12" xfId="0" applyFill="1" applyBorder="1" applyProtection="1">
      <protection hidden="1"/>
    </xf>
    <xf numFmtId="0" fontId="0" fillId="3" borderId="13" xfId="0" applyFill="1" applyBorder="1" applyProtection="1">
      <protection hidden="1"/>
    </xf>
    <xf numFmtId="0" fontId="0" fillId="3" borderId="8" xfId="0" applyFill="1" applyBorder="1" applyProtection="1">
      <protection hidden="1"/>
    </xf>
    <xf numFmtId="0" fontId="0" fillId="3" borderId="2" xfId="0" applyFill="1" applyBorder="1" applyAlignment="1" applyProtection="1">
      <alignment horizontal="right"/>
      <protection hidden="1"/>
    </xf>
    <xf numFmtId="0" fontId="0" fillId="3" borderId="5" xfId="0" applyFill="1" applyBorder="1" applyProtection="1">
      <protection hidden="1"/>
    </xf>
    <xf numFmtId="0" fontId="3" fillId="7" borderId="21" xfId="0" applyFont="1" applyFill="1" applyBorder="1" applyAlignment="1" applyProtection="1">
      <alignment horizontal="center"/>
      <protection hidden="1"/>
    </xf>
    <xf numFmtId="0" fontId="0" fillId="3" borderId="0" xfId="0" applyFill="1" applyAlignment="1" applyProtection="1">
      <alignment vertical="center"/>
      <protection hidden="1"/>
    </xf>
    <xf numFmtId="0" fontId="0" fillId="3" borderId="10" xfId="0" applyFill="1" applyBorder="1" applyAlignment="1" applyProtection="1">
      <alignment vertical="center"/>
      <protection hidden="1"/>
    </xf>
    <xf numFmtId="0" fontId="0" fillId="3" borderId="6" xfId="0" applyFill="1" applyBorder="1" applyAlignment="1" applyProtection="1">
      <alignment vertical="center"/>
      <protection hidden="1"/>
    </xf>
    <xf numFmtId="0" fontId="0" fillId="7" borderId="14" xfId="0" applyFill="1" applyBorder="1" applyAlignment="1" applyProtection="1">
      <alignment horizontal="right" vertical="center"/>
      <protection hidden="1"/>
    </xf>
    <xf numFmtId="166" fontId="0" fillId="7" borderId="10" xfId="0" applyNumberFormat="1" applyFill="1" applyBorder="1" applyAlignment="1" applyProtection="1">
      <alignment horizontal="center" vertical="center"/>
      <protection hidden="1"/>
    </xf>
    <xf numFmtId="0" fontId="0" fillId="7" borderId="19" xfId="0" applyFill="1" applyBorder="1" applyAlignment="1" applyProtection="1">
      <alignment horizontal="center" vertical="center"/>
      <protection hidden="1"/>
    </xf>
    <xf numFmtId="0" fontId="0" fillId="7" borderId="6" xfId="0" applyFill="1" applyBorder="1" applyAlignment="1" applyProtection="1">
      <alignment horizontal="center" vertical="center"/>
      <protection hidden="1"/>
    </xf>
    <xf numFmtId="0" fontId="8" fillId="7" borderId="9" xfId="0" applyFont="1" applyFill="1" applyBorder="1" applyAlignment="1" applyProtection="1">
      <alignment horizontal="center" vertical="center"/>
      <protection hidden="1"/>
    </xf>
    <xf numFmtId="0" fontId="7" fillId="3" borderId="10" xfId="0" applyFont="1" applyFill="1" applyBorder="1" applyAlignment="1" applyProtection="1">
      <alignment vertical="center"/>
      <protection hidden="1"/>
    </xf>
    <xf numFmtId="49" fontId="0" fillId="7" borderId="27" xfId="0" applyNumberFormat="1" applyFill="1" applyBorder="1" applyAlignment="1" applyProtection="1">
      <alignment horizontal="right" vertical="center"/>
      <protection hidden="1"/>
    </xf>
    <xf numFmtId="14" fontId="0" fillId="7" borderId="27" xfId="0" applyNumberFormat="1" applyFill="1" applyBorder="1" applyAlignment="1" applyProtection="1">
      <alignment horizontal="center" vertical="center"/>
      <protection hidden="1"/>
    </xf>
    <xf numFmtId="0" fontId="0" fillId="7" borderId="28" xfId="0" applyFill="1" applyBorder="1" applyAlignment="1" applyProtection="1">
      <alignment horizontal="right" vertical="center"/>
      <protection hidden="1"/>
    </xf>
    <xf numFmtId="14" fontId="0" fillId="7" borderId="28" xfId="0" applyNumberFormat="1" applyFill="1" applyBorder="1" applyAlignment="1" applyProtection="1">
      <alignment horizontal="center" vertical="center"/>
      <protection hidden="1"/>
    </xf>
    <xf numFmtId="0" fontId="0" fillId="3" borderId="11" xfId="0" applyFill="1" applyBorder="1" applyAlignment="1" applyProtection="1">
      <alignment vertical="center"/>
      <protection hidden="1"/>
    </xf>
    <xf numFmtId="0" fontId="0" fillId="3" borderId="3" xfId="0" applyFill="1" applyBorder="1" applyAlignment="1" applyProtection="1">
      <alignment vertical="center"/>
      <protection hidden="1"/>
    </xf>
    <xf numFmtId="0" fontId="0" fillId="7" borderId="24" xfId="0" applyFill="1" applyBorder="1" applyAlignment="1" applyProtection="1">
      <alignment horizontal="right" vertical="center"/>
      <protection hidden="1"/>
    </xf>
    <xf numFmtId="14" fontId="0" fillId="7" borderId="24" xfId="0" applyNumberFormat="1" applyFill="1" applyBorder="1" applyAlignment="1" applyProtection="1">
      <alignment horizontal="center" vertical="center"/>
      <protection hidden="1"/>
    </xf>
    <xf numFmtId="0" fontId="0" fillId="8" borderId="29" xfId="0" applyFill="1" applyBorder="1" applyProtection="1">
      <protection hidden="1"/>
    </xf>
    <xf numFmtId="0" fontId="0" fillId="8" borderId="30" xfId="0" applyFill="1" applyBorder="1" applyProtection="1">
      <protection hidden="1"/>
    </xf>
    <xf numFmtId="0" fontId="0" fillId="8" borderId="30" xfId="0" applyFill="1" applyBorder="1" applyAlignment="1" applyProtection="1">
      <alignment horizontal="right"/>
      <protection hidden="1"/>
    </xf>
    <xf numFmtId="0" fontId="0" fillId="8" borderId="31" xfId="0" applyFill="1" applyBorder="1" applyProtection="1">
      <protection hidden="1"/>
    </xf>
    <xf numFmtId="0" fontId="7" fillId="3" borderId="0" xfId="0" applyFont="1" applyFill="1" applyAlignment="1" applyProtection="1">
      <alignment horizontal="right"/>
      <protection hidden="1"/>
    </xf>
    <xf numFmtId="0" fontId="20" fillId="8" borderId="32" xfId="0" applyFont="1" applyFill="1" applyBorder="1" applyProtection="1">
      <protection hidden="1"/>
    </xf>
    <xf numFmtId="0" fontId="0" fillId="8" borderId="0" xfId="0" applyFill="1" applyProtection="1">
      <protection hidden="1"/>
    </xf>
    <xf numFmtId="0" fontId="8" fillId="8" borderId="0" xfId="0" applyFont="1" applyFill="1" applyAlignment="1" applyProtection="1">
      <alignment horizontal="right"/>
      <protection hidden="1"/>
    </xf>
    <xf numFmtId="0" fontId="18" fillId="8" borderId="0" xfId="0" applyFont="1" applyFill="1" applyAlignment="1" applyProtection="1">
      <alignment horizontal="right"/>
      <protection hidden="1"/>
    </xf>
    <xf numFmtId="0" fontId="0" fillId="8" borderId="33" xfId="0" applyFill="1" applyBorder="1" applyProtection="1">
      <protection hidden="1"/>
    </xf>
    <xf numFmtId="0" fontId="0" fillId="8" borderId="32" xfId="0" applyFill="1" applyBorder="1" applyProtection="1">
      <protection hidden="1"/>
    </xf>
    <xf numFmtId="14" fontId="0" fillId="8" borderId="32" xfId="0" applyNumberFormat="1" applyFill="1" applyBorder="1" applyProtection="1">
      <protection hidden="1"/>
    </xf>
    <xf numFmtId="0" fontId="0" fillId="8" borderId="0" xfId="0" applyFill="1" applyAlignment="1" applyProtection="1">
      <alignment horizontal="right"/>
      <protection hidden="1"/>
    </xf>
    <xf numFmtId="0" fontId="0" fillId="8" borderId="34" xfId="0" applyFill="1" applyBorder="1" applyProtection="1">
      <protection hidden="1"/>
    </xf>
    <xf numFmtId="0" fontId="0" fillId="8" borderId="35" xfId="0" applyFill="1" applyBorder="1" applyProtection="1">
      <protection hidden="1"/>
    </xf>
    <xf numFmtId="0" fontId="0" fillId="8" borderId="35" xfId="0" applyFill="1" applyBorder="1" applyAlignment="1" applyProtection="1">
      <alignment horizontal="right"/>
      <protection hidden="1"/>
    </xf>
    <xf numFmtId="0" fontId="0" fillId="8" borderId="36" xfId="0" applyFill="1" applyBorder="1" applyProtection="1">
      <protection hidden="1"/>
    </xf>
    <xf numFmtId="0" fontId="7" fillId="4" borderId="14" xfId="0" applyFont="1" applyFill="1" applyBorder="1" applyAlignment="1" applyProtection="1">
      <alignment vertical="center"/>
      <protection locked="0" hidden="1"/>
    </xf>
    <xf numFmtId="14" fontId="7" fillId="4" borderId="14" xfId="0" applyNumberFormat="1" applyFont="1" applyFill="1" applyBorder="1" applyAlignment="1" applyProtection="1">
      <alignment vertical="center"/>
      <protection locked="0" hidden="1"/>
    </xf>
    <xf numFmtId="0" fontId="0" fillId="4" borderId="8" xfId="0" applyFill="1" applyBorder="1" applyAlignment="1" applyProtection="1">
      <alignment vertical="center"/>
      <protection locked="0" hidden="1"/>
    </xf>
    <xf numFmtId="0" fontId="0" fillId="4" borderId="24" xfId="0" applyFill="1" applyBorder="1" applyAlignment="1" applyProtection="1">
      <alignment vertical="center"/>
      <protection locked="0" hidden="1"/>
    </xf>
    <xf numFmtId="2" fontId="0" fillId="4" borderId="14" xfId="0" applyNumberFormat="1" applyFill="1" applyBorder="1" applyAlignment="1" applyProtection="1">
      <alignment vertical="center"/>
      <protection locked="0" hidden="1"/>
    </xf>
    <xf numFmtId="2" fontId="7" fillId="0" borderId="0" xfId="0" applyNumberFormat="1" applyFont="1" applyProtection="1">
      <protection locked="0" hidden="1"/>
    </xf>
    <xf numFmtId="2" fontId="0" fillId="4" borderId="37" xfId="0" applyNumberFormat="1" applyFill="1" applyBorder="1" applyAlignment="1" applyProtection="1">
      <alignment horizontal="center" vertical="center"/>
      <protection locked="0" hidden="1"/>
    </xf>
    <xf numFmtId="2" fontId="0" fillId="4" borderId="38" xfId="0" applyNumberFormat="1" applyFill="1" applyBorder="1" applyAlignment="1" applyProtection="1">
      <alignment horizontal="center" vertical="center"/>
      <protection locked="0" hidden="1"/>
    </xf>
    <xf numFmtId="2" fontId="0" fillId="4" borderId="39" xfId="0" applyNumberFormat="1" applyFill="1" applyBorder="1" applyAlignment="1" applyProtection="1">
      <alignment horizontal="center" vertical="center"/>
      <protection locked="0" hidden="1"/>
    </xf>
    <xf numFmtId="2" fontId="0" fillId="4" borderId="40" xfId="0" applyNumberFormat="1" applyFill="1" applyBorder="1" applyAlignment="1" applyProtection="1">
      <alignment horizontal="center" vertical="center"/>
      <protection locked="0" hidden="1"/>
    </xf>
    <xf numFmtId="2" fontId="0" fillId="4" borderId="4" xfId="0" applyNumberFormat="1" applyFill="1" applyBorder="1" applyAlignment="1" applyProtection="1">
      <alignment horizontal="center" vertical="center"/>
      <protection locked="0" hidden="1"/>
    </xf>
    <xf numFmtId="2" fontId="0" fillId="4" borderId="41" xfId="0" applyNumberFormat="1" applyFill="1" applyBorder="1" applyAlignment="1" applyProtection="1">
      <alignment horizontal="center" vertical="center"/>
      <protection locked="0" hidden="1"/>
    </xf>
    <xf numFmtId="0" fontId="16" fillId="3" borderId="0" xfId="0" applyFont="1" applyFill="1" applyProtection="1">
      <protection hidden="1"/>
    </xf>
    <xf numFmtId="0" fontId="0" fillId="0" borderId="0" xfId="0" applyFill="1" applyBorder="1" applyAlignment="1">
      <alignment horizontal="center"/>
    </xf>
    <xf numFmtId="0" fontId="0" fillId="0" borderId="0" xfId="0" applyFill="1" applyBorder="1"/>
    <xf numFmtId="0" fontId="0" fillId="0" borderId="0" xfId="0" applyFill="1" applyBorder="1" applyAlignment="1" applyProtection="1">
      <alignment horizontal="center"/>
      <protection hidden="1"/>
    </xf>
    <xf numFmtId="1" fontId="0" fillId="0" borderId="0" xfId="0" applyNumberFormat="1" applyFill="1" applyBorder="1" applyAlignment="1" applyProtection="1">
      <alignment horizontal="center"/>
      <protection hidden="1"/>
    </xf>
    <xf numFmtId="0" fontId="0" fillId="12" borderId="10" xfId="0" applyFill="1" applyBorder="1" applyAlignment="1">
      <alignment horizontal="right" vertical="center"/>
    </xf>
    <xf numFmtId="0" fontId="0" fillId="12" borderId="6" xfId="0" applyFill="1" applyBorder="1" applyAlignment="1">
      <alignment horizontal="right" vertical="center"/>
    </xf>
    <xf numFmtId="2" fontId="0" fillId="0" borderId="10" xfId="0" applyNumberFormat="1" applyBorder="1" applyAlignment="1" applyProtection="1">
      <alignment vertical="center"/>
      <protection locked="0" hidden="1"/>
    </xf>
    <xf numFmtId="2" fontId="0" fillId="0" borderId="6" xfId="0" applyNumberFormat="1" applyBorder="1" applyAlignment="1" applyProtection="1">
      <alignment vertical="center"/>
      <protection locked="0" hidden="1"/>
    </xf>
    <xf numFmtId="2" fontId="0" fillId="0" borderId="10" xfId="0" applyNumberFormat="1" applyBorder="1" applyAlignment="1" applyProtection="1">
      <alignment vertical="center"/>
      <protection hidden="1"/>
    </xf>
    <xf numFmtId="2" fontId="0" fillId="0" borderId="6" xfId="0" applyNumberFormat="1" applyBorder="1" applyAlignment="1" applyProtection="1">
      <alignment vertical="center"/>
      <protection hidden="1"/>
    </xf>
    <xf numFmtId="165" fontId="7" fillId="2" borderId="10" xfId="0" applyNumberFormat="1" applyFont="1" applyFill="1" applyBorder="1" applyAlignment="1" applyProtection="1">
      <alignment horizontal="center" vertical="center"/>
      <protection hidden="1"/>
    </xf>
    <xf numFmtId="165" fontId="7" fillId="2" borderId="6" xfId="0" applyNumberFormat="1" applyFont="1" applyFill="1" applyBorder="1" applyAlignment="1" applyProtection="1">
      <alignment horizontal="center" vertical="center"/>
      <protection hidden="1"/>
    </xf>
    <xf numFmtId="2" fontId="7" fillId="2" borderId="40" xfId="0" applyNumberFormat="1" applyFont="1" applyFill="1" applyBorder="1" applyAlignment="1" applyProtection="1">
      <alignment horizontal="center" vertical="center"/>
      <protection hidden="1"/>
    </xf>
    <xf numFmtId="2" fontId="7" fillId="2" borderId="41" xfId="0" applyNumberFormat="1" applyFont="1" applyFill="1" applyBorder="1" applyAlignment="1" applyProtection="1">
      <alignment horizontal="center" vertical="center"/>
      <protection hidden="1"/>
    </xf>
    <xf numFmtId="2" fontId="0" fillId="2" borderId="43" xfId="0" applyNumberFormat="1" applyFill="1" applyBorder="1" applyAlignment="1" applyProtection="1">
      <alignment horizontal="center" vertical="center"/>
      <protection hidden="1"/>
    </xf>
    <xf numFmtId="2" fontId="0" fillId="2" borderId="41" xfId="0" applyNumberFormat="1" applyFill="1" applyBorder="1" applyAlignment="1" applyProtection="1">
      <alignment horizontal="center" vertical="center"/>
      <protection hidden="1"/>
    </xf>
    <xf numFmtId="2" fontId="8" fillId="2" borderId="43" xfId="0" applyNumberFormat="1" applyFont="1" applyFill="1" applyBorder="1" applyAlignment="1" applyProtection="1">
      <alignment horizontal="center" vertical="center"/>
      <protection hidden="1"/>
    </xf>
    <xf numFmtId="2" fontId="8" fillId="2" borderId="44" xfId="0" applyNumberFormat="1" applyFont="1" applyFill="1" applyBorder="1" applyAlignment="1" applyProtection="1">
      <alignment horizontal="center" vertical="center"/>
      <protection hidden="1"/>
    </xf>
    <xf numFmtId="2" fontId="7" fillId="6" borderId="57" xfId="0" applyNumberFormat="1" applyFont="1" applyFill="1" applyBorder="1" applyAlignment="1" applyProtection="1">
      <alignment vertical="center"/>
      <protection hidden="1"/>
    </xf>
    <xf numFmtId="0" fontId="0" fillId="4" borderId="58" xfId="0" applyFill="1" applyBorder="1" applyAlignment="1" applyProtection="1">
      <alignment vertical="center"/>
      <protection hidden="1"/>
    </xf>
    <xf numFmtId="2" fontId="8" fillId="6" borderId="57" xfId="0" applyNumberFormat="1" applyFont="1" applyFill="1" applyBorder="1" applyAlignment="1" applyProtection="1">
      <alignment vertical="center"/>
      <protection hidden="1"/>
    </xf>
    <xf numFmtId="2" fontId="8" fillId="4" borderId="6" xfId="0" applyNumberFormat="1" applyFont="1" applyFill="1" applyBorder="1" applyAlignment="1" applyProtection="1">
      <alignment vertical="center"/>
      <protection hidden="1"/>
    </xf>
    <xf numFmtId="2" fontId="0" fillId="0" borderId="10" xfId="0" applyNumberFormat="1" applyBorder="1" applyAlignment="1">
      <alignment horizontal="right" vertical="center"/>
    </xf>
    <xf numFmtId="2" fontId="0" fillId="0" borderId="6" xfId="0" applyNumberFormat="1" applyBorder="1" applyAlignment="1">
      <alignment horizontal="right" vertical="center"/>
    </xf>
    <xf numFmtId="2" fontId="0" fillId="0" borderId="10" xfId="0" applyNumberFormat="1" applyBorder="1" applyAlignment="1" applyProtection="1">
      <alignment horizontal="right" vertical="center"/>
      <protection hidden="1"/>
    </xf>
    <xf numFmtId="2" fontId="0" fillId="0" borderId="6" xfId="0" applyNumberFormat="1" applyBorder="1" applyAlignment="1" applyProtection="1">
      <alignment horizontal="right" vertical="center"/>
      <protection hidden="1"/>
    </xf>
    <xf numFmtId="2" fontId="7" fillId="2" borderId="53" xfId="0" applyNumberFormat="1" applyFont="1" applyFill="1" applyBorder="1" applyAlignment="1" applyProtection="1">
      <alignment horizontal="center" vertical="center"/>
      <protection hidden="1"/>
    </xf>
    <xf numFmtId="2" fontId="7" fillId="2" borderId="49" xfId="0" applyNumberFormat="1" applyFont="1" applyFill="1" applyBorder="1" applyAlignment="1" applyProtection="1">
      <alignment horizontal="center" vertical="center"/>
      <protection hidden="1"/>
    </xf>
    <xf numFmtId="2" fontId="0" fillId="2" borderId="60" xfId="0" applyNumberFormat="1" applyFill="1" applyBorder="1" applyAlignment="1" applyProtection="1">
      <alignment horizontal="center" vertical="center"/>
      <protection hidden="1"/>
    </xf>
    <xf numFmtId="2" fontId="0" fillId="2" borderId="49" xfId="0" applyNumberFormat="1" applyFill="1" applyBorder="1" applyAlignment="1" applyProtection="1">
      <alignment horizontal="center" vertical="center"/>
      <protection hidden="1"/>
    </xf>
    <xf numFmtId="2" fontId="8" fillId="2" borderId="60" xfId="0" applyNumberFormat="1" applyFont="1" applyFill="1" applyBorder="1" applyAlignment="1" applyProtection="1">
      <alignment horizontal="center" vertical="center"/>
      <protection hidden="1"/>
    </xf>
    <xf numFmtId="2" fontId="8" fillId="2" borderId="62" xfId="0" applyNumberFormat="1" applyFont="1" applyFill="1" applyBorder="1" applyAlignment="1" applyProtection="1">
      <alignment horizontal="center" vertical="center"/>
      <protection hidden="1"/>
    </xf>
    <xf numFmtId="165" fontId="7" fillId="2" borderId="10" xfId="0" applyNumberFormat="1" applyFont="1" applyFill="1" applyBorder="1" applyAlignment="1" applyProtection="1">
      <alignment horizontal="right" vertical="center"/>
      <protection hidden="1"/>
    </xf>
    <xf numFmtId="0" fontId="0" fillId="0" borderId="6" xfId="0" applyBorder="1" applyAlignment="1">
      <alignment horizontal="right" vertical="center"/>
    </xf>
    <xf numFmtId="2" fontId="7" fillId="0" borderId="10" xfId="0" applyNumberFormat="1" applyFont="1" applyBorder="1" applyAlignment="1" applyProtection="1">
      <alignment vertical="center"/>
      <protection locked="0"/>
    </xf>
    <xf numFmtId="2" fontId="7" fillId="0" borderId="6" xfId="0" applyNumberFormat="1" applyFont="1" applyBorder="1" applyAlignment="1" applyProtection="1">
      <alignment vertical="center"/>
      <protection locked="0"/>
    </xf>
    <xf numFmtId="2" fontId="0" fillId="0" borderId="10" xfId="0" applyNumberFormat="1" applyBorder="1" applyAlignment="1">
      <alignment vertical="center"/>
    </xf>
    <xf numFmtId="2" fontId="0" fillId="0" borderId="6" xfId="0" applyNumberFormat="1" applyBorder="1" applyAlignment="1">
      <alignment vertical="center"/>
    </xf>
    <xf numFmtId="2" fontId="7" fillId="0" borderId="0" xfId="0" applyNumberFormat="1" applyFont="1" applyAlignment="1">
      <alignment vertical="center"/>
    </xf>
    <xf numFmtId="2" fontId="0" fillId="2" borderId="59" xfId="0" applyNumberFormat="1" applyFill="1" applyBorder="1" applyAlignment="1" applyProtection="1">
      <alignment horizontal="center" vertical="center"/>
      <protection hidden="1"/>
    </xf>
    <xf numFmtId="2" fontId="0" fillId="2" borderId="45" xfId="0" applyNumberFormat="1" applyFill="1" applyBorder="1" applyAlignment="1" applyProtection="1">
      <alignment horizontal="center" vertical="center"/>
      <protection hidden="1"/>
    </xf>
    <xf numFmtId="2" fontId="7" fillId="2" borderId="43" xfId="0" applyNumberFormat="1" applyFont="1" applyFill="1" applyBorder="1" applyAlignment="1" applyProtection="1">
      <alignment horizontal="center" vertical="center"/>
      <protection hidden="1"/>
    </xf>
    <xf numFmtId="0" fontId="0" fillId="0" borderId="41" xfId="0" applyBorder="1" applyAlignment="1">
      <alignment horizontal="center" vertical="center"/>
    </xf>
    <xf numFmtId="0" fontId="7" fillId="4" borderId="1" xfId="0" applyFont="1" applyFill="1" applyBorder="1" applyAlignment="1">
      <alignment horizontal="center" vertical="center"/>
    </xf>
    <xf numFmtId="0" fontId="0" fillId="4" borderId="1" xfId="0" applyFill="1" applyBorder="1" applyAlignment="1">
      <alignment horizontal="center" vertical="center"/>
    </xf>
    <xf numFmtId="0" fontId="8" fillId="4" borderId="1"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7" fillId="2" borderId="52" xfId="0" applyNumberFormat="1" applyFont="1" applyFill="1" applyBorder="1" applyAlignment="1" applyProtection="1">
      <alignment horizontal="center" vertical="center"/>
      <protection hidden="1"/>
    </xf>
    <xf numFmtId="0" fontId="0" fillId="0" borderId="45" xfId="0" applyBorder="1" applyAlignment="1">
      <alignment horizontal="center" vertical="center"/>
    </xf>
    <xf numFmtId="2" fontId="8" fillId="2" borderId="59" xfId="0" applyNumberFormat="1" applyFont="1" applyFill="1" applyBorder="1" applyAlignment="1" applyProtection="1">
      <alignment horizontal="center" vertical="center"/>
      <protection hidden="1"/>
    </xf>
    <xf numFmtId="2" fontId="8" fillId="2" borderId="61" xfId="0" applyNumberFormat="1" applyFont="1" applyFill="1" applyBorder="1" applyAlignment="1" applyProtection="1">
      <alignment horizontal="center" vertical="center"/>
      <protection hidden="1"/>
    </xf>
    <xf numFmtId="0" fontId="0" fillId="4" borderId="11" xfId="0" applyFill="1" applyBorder="1"/>
    <xf numFmtId="0" fontId="0" fillId="0" borderId="12" xfId="0" applyBorder="1"/>
    <xf numFmtId="0" fontId="0" fillId="9" borderId="3" xfId="0" applyFill="1" applyBorder="1"/>
    <xf numFmtId="0" fontId="0" fillId="9" borderId="1" xfId="0" applyFill="1" applyBorder="1"/>
    <xf numFmtId="0" fontId="0" fillId="9" borderId="10" xfId="0" applyFill="1" applyBorder="1"/>
    <xf numFmtId="0" fontId="0" fillId="9" borderId="19" xfId="0" applyFill="1" applyBorder="1"/>
    <xf numFmtId="20" fontId="7" fillId="2" borderId="0" xfId="0" applyNumberFormat="1" applyFont="1" applyFill="1" applyAlignment="1">
      <alignment horizontal="right" vertical="center"/>
    </xf>
    <xf numFmtId="165" fontId="7" fillId="2" borderId="0" xfId="0" applyNumberFormat="1" applyFont="1" applyFill="1" applyAlignment="1">
      <alignment horizontal="right" vertical="center"/>
    </xf>
    <xf numFmtId="0" fontId="0" fillId="4" borderId="11" xfId="0" applyFill="1" applyBorder="1" applyAlignment="1">
      <alignment horizontal="center"/>
    </xf>
    <xf numFmtId="0" fontId="0" fillId="4" borderId="12" xfId="0" applyFill="1" applyBorder="1" applyAlignment="1">
      <alignment horizontal="center"/>
    </xf>
    <xf numFmtId="0" fontId="0" fillId="4" borderId="13" xfId="0" applyFill="1" applyBorder="1" applyAlignment="1">
      <alignment horizontal="center"/>
    </xf>
    <xf numFmtId="2" fontId="7" fillId="0" borderId="52" xfId="0" applyNumberFormat="1" applyFont="1" applyBorder="1" applyAlignment="1" applyProtection="1">
      <alignment horizontal="center" vertical="center"/>
      <protection hidden="1"/>
    </xf>
    <xf numFmtId="0" fontId="7" fillId="0" borderId="45" xfId="0" applyFont="1" applyBorder="1" applyAlignment="1">
      <alignment horizontal="center" vertical="center"/>
    </xf>
    <xf numFmtId="2" fontId="7" fillId="0" borderId="40" xfId="0" applyNumberFormat="1" applyFont="1" applyBorder="1" applyAlignment="1" applyProtection="1">
      <alignment horizontal="center" vertical="center"/>
      <protection hidden="1"/>
    </xf>
    <xf numFmtId="2" fontId="7" fillId="0" borderId="41" xfId="0" applyNumberFormat="1" applyFont="1" applyBorder="1" applyAlignment="1" applyProtection="1">
      <alignment horizontal="center" vertical="center"/>
      <protection hidden="1"/>
    </xf>
    <xf numFmtId="0" fontId="0" fillId="0" borderId="49" xfId="0" applyBorder="1" applyAlignment="1">
      <alignment horizontal="center" vertical="center"/>
    </xf>
    <xf numFmtId="165" fontId="0" fillId="0" borderId="0" xfId="0" applyNumberFormat="1" applyAlignment="1" applyProtection="1">
      <alignment horizontal="right" vertical="center"/>
      <protection hidden="1"/>
    </xf>
    <xf numFmtId="2" fontId="7" fillId="4" borderId="10" xfId="0" applyNumberFormat="1" applyFont="1" applyFill="1" applyBorder="1" applyAlignment="1" applyProtection="1">
      <alignment vertical="center"/>
      <protection hidden="1"/>
    </xf>
    <xf numFmtId="2" fontId="7" fillId="4" borderId="58" xfId="0" applyNumberFormat="1" applyFont="1" applyFill="1" applyBorder="1" applyAlignment="1" applyProtection="1">
      <alignment vertical="center"/>
      <protection hidden="1"/>
    </xf>
    <xf numFmtId="0" fontId="0" fillId="0" borderId="0" xfId="0" applyAlignment="1">
      <alignment horizontal="center" vertical="center"/>
    </xf>
    <xf numFmtId="2" fontId="21" fillId="0" borderId="0" xfId="0" applyNumberFormat="1" applyFont="1" applyAlignment="1" applyProtection="1">
      <alignment horizontal="center" vertical="center"/>
      <protection hidden="1"/>
    </xf>
    <xf numFmtId="2" fontId="0" fillId="0" borderId="0" xfId="0" applyNumberFormat="1" applyAlignment="1" applyProtection="1">
      <alignment horizontal="center" vertical="center"/>
      <protection hidden="1"/>
    </xf>
    <xf numFmtId="2" fontId="0" fillId="0" borderId="0" xfId="0" applyNumberFormat="1" applyAlignment="1" applyProtection="1">
      <alignment vertical="center"/>
      <protection hidden="1"/>
    </xf>
    <xf numFmtId="2" fontId="0" fillId="0" borderId="0" xfId="0" applyNumberFormat="1" applyAlignment="1">
      <alignment horizontal="center" vertical="center"/>
    </xf>
    <xf numFmtId="2" fontId="0" fillId="0" borderId="0" xfId="0" applyNumberFormat="1" applyAlignment="1">
      <alignment vertical="center"/>
    </xf>
    <xf numFmtId="2" fontId="0" fillId="0" borderId="11" xfId="0" applyNumberFormat="1" applyBorder="1" applyAlignment="1">
      <alignment vertical="center"/>
    </xf>
    <xf numFmtId="2" fontId="0" fillId="0" borderId="13" xfId="0" applyNumberFormat="1" applyBorder="1" applyAlignment="1">
      <alignment vertical="center"/>
    </xf>
    <xf numFmtId="2" fontId="21" fillId="0" borderId="0" xfId="0" applyNumberFormat="1" applyFont="1" applyAlignment="1">
      <alignment horizontal="center" vertical="center"/>
    </xf>
    <xf numFmtId="2" fontId="0" fillId="0" borderId="10" xfId="0" applyNumberFormat="1" applyBorder="1" applyAlignment="1" applyProtection="1">
      <alignment vertical="center"/>
      <protection locked="0"/>
    </xf>
    <xf numFmtId="2" fontId="0" fillId="0" borderId="6" xfId="0" applyNumberFormat="1" applyBorder="1" applyAlignment="1" applyProtection="1">
      <alignment vertical="center"/>
      <protection locked="0"/>
    </xf>
    <xf numFmtId="2" fontId="7" fillId="2" borderId="40" xfId="0" applyNumberFormat="1" applyFont="1" applyFill="1" applyBorder="1" applyAlignment="1">
      <alignment horizontal="center" vertical="center"/>
    </xf>
    <xf numFmtId="2" fontId="0" fillId="2" borderId="43" xfId="0" applyNumberFormat="1" applyFill="1" applyBorder="1" applyAlignment="1">
      <alignment horizontal="center" vertical="center"/>
    </xf>
    <xf numFmtId="2" fontId="0" fillId="2" borderId="41" xfId="0" applyNumberFormat="1" applyFill="1" applyBorder="1" applyAlignment="1">
      <alignment horizontal="center" vertical="center"/>
    </xf>
    <xf numFmtId="2" fontId="8" fillId="2" borderId="43" xfId="0" applyNumberFormat="1" applyFont="1" applyFill="1" applyBorder="1" applyAlignment="1">
      <alignment horizontal="center" vertical="center"/>
    </xf>
    <xf numFmtId="2" fontId="8" fillId="2" borderId="44" xfId="0" applyNumberFormat="1" applyFont="1" applyFill="1" applyBorder="1" applyAlignment="1">
      <alignment horizontal="center" vertical="center"/>
    </xf>
    <xf numFmtId="165" fontId="7" fillId="2" borderId="10" xfId="0" applyNumberFormat="1" applyFont="1" applyFill="1" applyBorder="1" applyAlignment="1">
      <alignment horizontal="center" vertical="center"/>
    </xf>
    <xf numFmtId="165" fontId="7" fillId="2" borderId="6" xfId="0" applyNumberFormat="1" applyFont="1" applyFill="1" applyBorder="1" applyAlignment="1">
      <alignment horizontal="center" vertical="center"/>
    </xf>
    <xf numFmtId="165" fontId="7" fillId="2" borderId="10" xfId="0" applyNumberFormat="1" applyFont="1" applyFill="1" applyBorder="1" applyAlignment="1">
      <alignment horizontal="right" vertical="center"/>
    </xf>
    <xf numFmtId="165" fontId="0" fillId="0" borderId="0" xfId="0" applyNumberFormat="1" applyAlignment="1">
      <alignment horizontal="right" vertical="center"/>
    </xf>
    <xf numFmtId="2" fontId="7" fillId="2" borderId="53" xfId="0" applyNumberFormat="1" applyFont="1" applyFill="1" applyBorder="1" applyAlignment="1">
      <alignment horizontal="center" vertical="center"/>
    </xf>
    <xf numFmtId="2" fontId="0" fillId="2" borderId="60" xfId="0" applyNumberFormat="1" applyFill="1" applyBorder="1" applyAlignment="1">
      <alignment horizontal="center" vertical="center"/>
    </xf>
    <xf numFmtId="2" fontId="0" fillId="2" borderId="49" xfId="0" applyNumberFormat="1" applyFill="1" applyBorder="1" applyAlignment="1">
      <alignment horizontal="center" vertical="center"/>
    </xf>
    <xf numFmtId="2" fontId="8" fillId="2" borderId="60" xfId="0" applyNumberFormat="1" applyFont="1" applyFill="1" applyBorder="1" applyAlignment="1">
      <alignment horizontal="center" vertical="center"/>
    </xf>
    <xf numFmtId="2" fontId="8" fillId="2" borderId="62" xfId="0" applyNumberFormat="1" applyFont="1" applyFill="1" applyBorder="1" applyAlignment="1">
      <alignment horizontal="center" vertical="center"/>
    </xf>
    <xf numFmtId="2" fontId="7" fillId="6" borderId="57" xfId="0" applyNumberFormat="1" applyFont="1" applyFill="1" applyBorder="1" applyAlignment="1">
      <alignment vertical="center"/>
    </xf>
    <xf numFmtId="0" fontId="0" fillId="4" borderId="58" xfId="0" applyFill="1" applyBorder="1" applyAlignment="1">
      <alignment vertical="center"/>
    </xf>
    <xf numFmtId="2" fontId="8" fillId="6" borderId="57" xfId="0" applyNumberFormat="1" applyFont="1" applyFill="1" applyBorder="1" applyAlignment="1">
      <alignment vertical="center"/>
    </xf>
    <xf numFmtId="2" fontId="8" fillId="4" borderId="6" xfId="0" applyNumberFormat="1" applyFont="1" applyFill="1" applyBorder="1" applyAlignment="1">
      <alignment vertical="center"/>
    </xf>
    <xf numFmtId="2" fontId="7" fillId="2" borderId="52" xfId="0" applyNumberFormat="1" applyFont="1" applyFill="1" applyBorder="1" applyAlignment="1">
      <alignment horizontal="center" vertical="center"/>
    </xf>
    <xf numFmtId="2" fontId="0" fillId="2" borderId="59" xfId="0" applyNumberFormat="1" applyFill="1" applyBorder="1" applyAlignment="1">
      <alignment horizontal="center" vertical="center"/>
    </xf>
    <xf numFmtId="2" fontId="0" fillId="2" borderId="45" xfId="0" applyNumberFormat="1" applyFill="1" applyBorder="1" applyAlignment="1">
      <alignment horizontal="center" vertical="center"/>
    </xf>
    <xf numFmtId="2" fontId="8" fillId="2" borderId="59" xfId="0" applyNumberFormat="1" applyFont="1" applyFill="1" applyBorder="1" applyAlignment="1">
      <alignment horizontal="center" vertical="center"/>
    </xf>
    <xf numFmtId="2" fontId="8" fillId="2" borderId="61" xfId="0" applyNumberFormat="1" applyFont="1" applyFill="1" applyBorder="1" applyAlignment="1">
      <alignment horizontal="center" vertical="center"/>
    </xf>
    <xf numFmtId="2" fontId="7" fillId="2" borderId="43" xfId="0" applyNumberFormat="1" applyFont="1" applyFill="1" applyBorder="1" applyAlignment="1">
      <alignment horizontal="center" vertical="center"/>
    </xf>
    <xf numFmtId="2" fontId="7" fillId="2" borderId="41" xfId="0" applyNumberFormat="1" applyFont="1" applyFill="1" applyBorder="1" applyAlignment="1">
      <alignment horizontal="center" vertical="center"/>
    </xf>
    <xf numFmtId="2" fontId="7" fillId="0" borderId="40" xfId="0" applyNumberFormat="1" applyFont="1" applyBorder="1" applyAlignment="1">
      <alignment horizontal="center" vertical="center"/>
    </xf>
    <xf numFmtId="0" fontId="7" fillId="0" borderId="41" xfId="0" applyFont="1" applyBorder="1" applyAlignment="1">
      <alignment horizontal="center" vertical="center"/>
    </xf>
    <xf numFmtId="2" fontId="7" fillId="0" borderId="52" xfId="0" applyNumberFormat="1" applyFont="1" applyBorder="1" applyAlignment="1">
      <alignment horizontal="center" vertical="center"/>
    </xf>
    <xf numFmtId="2" fontId="7" fillId="4" borderId="10" xfId="0" applyNumberFormat="1" applyFont="1" applyFill="1" applyBorder="1" applyAlignment="1">
      <alignment vertical="center"/>
    </xf>
    <xf numFmtId="2" fontId="7" fillId="4" borderId="58" xfId="0" applyNumberFormat="1" applyFont="1" applyFill="1" applyBorder="1" applyAlignment="1">
      <alignment vertical="center"/>
    </xf>
    <xf numFmtId="2" fontId="0" fillId="0" borderId="11" xfId="0" applyNumberFormat="1" applyBorder="1" applyAlignment="1" applyProtection="1">
      <alignment vertical="center"/>
      <protection hidden="1"/>
    </xf>
    <xf numFmtId="0" fontId="7" fillId="9" borderId="3" xfId="0" applyFont="1" applyFill="1" applyBorder="1"/>
    <xf numFmtId="0" fontId="7" fillId="9" borderId="1" xfId="0" applyFont="1" applyFill="1" applyBorder="1"/>
    <xf numFmtId="0" fontId="7" fillId="9" borderId="10" xfId="0" applyFont="1" applyFill="1" applyBorder="1"/>
    <xf numFmtId="0" fontId="7" fillId="9" borderId="19" xfId="0" applyFont="1" applyFill="1" applyBorder="1"/>
  </cellXfs>
  <cellStyles count="1">
    <cellStyle name="Standard" xfId="0" builtinId="0"/>
  </cellStyles>
  <dxfs count="322">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27"/>
        </patternFill>
      </fill>
    </dxf>
    <dxf>
      <fill>
        <patternFill>
          <bgColor indexed="31"/>
        </patternFill>
      </fill>
    </dxf>
    <dxf>
      <fill>
        <patternFill>
          <bgColor indexed="31"/>
        </patternFill>
      </fill>
    </dxf>
    <dxf>
      <fill>
        <patternFill>
          <bgColor indexed="27"/>
        </patternFill>
      </fill>
    </dxf>
    <dxf>
      <fill>
        <patternFill>
          <bgColor indexed="31"/>
        </patternFill>
      </fill>
    </dxf>
    <dxf>
      <fill>
        <patternFill>
          <bgColor indexed="27"/>
        </patternFill>
      </fill>
    </dxf>
    <dxf>
      <fill>
        <patternFill>
          <bgColor indexed="31"/>
        </patternFill>
      </fill>
    </dxf>
    <dxf>
      <fill>
        <patternFill>
          <bgColor indexed="2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184786</xdr:colOff>
      <xdr:row>1</xdr:row>
      <xdr:rowOff>51435</xdr:rowOff>
    </xdr:from>
    <xdr:to>
      <xdr:col>7</xdr:col>
      <xdr:colOff>470304</xdr:colOff>
      <xdr:row>4</xdr:row>
      <xdr:rowOff>41543</xdr:rowOff>
    </xdr:to>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2897506" y="219075"/>
          <a:ext cx="2373398" cy="58446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000" b="1"/>
            <a:t>nicht ausfüllen!</a:t>
          </a: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5">
    <pageSetUpPr fitToPage="1"/>
  </sheetPr>
  <dimension ref="A1:AM79"/>
  <sheetViews>
    <sheetView showGridLines="0" showZeros="0" tabSelected="1" zoomScale="90" zoomScaleNormal="90" workbookViewId="0">
      <selection activeCell="G8" sqref="G8"/>
    </sheetView>
  </sheetViews>
  <sheetFormatPr baseColWidth="10" defaultColWidth="11.453125" defaultRowHeight="12.5" x14ac:dyDescent="0.25"/>
  <cols>
    <col min="1" max="1" width="1.453125" style="62" customWidth="1"/>
    <col min="2" max="2" width="15.26953125" style="62" customWidth="1"/>
    <col min="3" max="3" width="7.453125" style="62" customWidth="1"/>
    <col min="4" max="4" width="25.54296875" style="62" customWidth="1"/>
    <col min="5" max="5" width="4.54296875" style="62" customWidth="1"/>
    <col min="6" max="6" width="11.1796875" style="64" customWidth="1"/>
    <col min="7" max="13" width="5.7265625" style="62" customWidth="1"/>
    <col min="14" max="15" width="11.453125" style="62"/>
    <col min="16" max="22" width="5.7265625" style="62" customWidth="1"/>
    <col min="23" max="27" width="11.453125" style="62"/>
    <col min="28" max="28" width="12.81640625" style="62" hidden="1" customWidth="1"/>
    <col min="29" max="39" width="11.453125" style="62" hidden="1" customWidth="1"/>
    <col min="40" max="40" width="0" style="62" hidden="1" customWidth="1"/>
    <col min="41" max="16384" width="11.453125" style="62"/>
  </cols>
  <sheetData>
    <row r="1" spans="1:38" ht="13" thickBot="1" x14ac:dyDescent="0.3">
      <c r="A1" s="294"/>
      <c r="B1" s="294"/>
      <c r="C1" s="294"/>
      <c r="D1" s="294"/>
      <c r="E1" s="294"/>
      <c r="F1" s="295"/>
      <c r="G1" s="294"/>
      <c r="H1" s="294"/>
      <c r="I1" s="294"/>
      <c r="J1" s="294"/>
      <c r="K1" s="294"/>
      <c r="L1" s="294"/>
      <c r="M1" s="294"/>
      <c r="N1" s="294"/>
      <c r="O1" s="294"/>
      <c r="P1" s="294"/>
      <c r="Q1" s="294"/>
      <c r="R1" s="294"/>
      <c r="S1" s="294"/>
      <c r="T1" s="294"/>
      <c r="U1" s="294"/>
      <c r="V1" s="294"/>
      <c r="W1" s="294"/>
      <c r="X1" s="294"/>
      <c r="Y1" s="294"/>
      <c r="Z1" s="294"/>
      <c r="AA1" s="294"/>
      <c r="AB1" s="64" t="s">
        <v>57</v>
      </c>
      <c r="AC1" s="65" t="s">
        <v>55</v>
      </c>
      <c r="AE1" s="66" t="s">
        <v>82</v>
      </c>
      <c r="AF1" s="67"/>
      <c r="AG1" s="66"/>
      <c r="AH1" s="66"/>
      <c r="AI1" s="66" t="s">
        <v>85</v>
      </c>
      <c r="AK1" s="68" t="s">
        <v>92</v>
      </c>
      <c r="AL1" s="68" t="s">
        <v>55</v>
      </c>
    </row>
    <row r="2" spans="1:38" ht="14.5" thickBot="1" x14ac:dyDescent="0.35">
      <c r="A2" s="294"/>
      <c r="B2" s="296" t="str">
        <f>"Stammdaten für die Arbeitszeiterfassung im Jahr "</f>
        <v xml:space="preserve">Stammdaten für die Arbeitszeiterfassung im Jahr </v>
      </c>
      <c r="C2" s="297"/>
      <c r="D2" s="297"/>
      <c r="E2" s="297"/>
      <c r="F2" s="298">
        <v>2026</v>
      </c>
      <c r="G2" s="63" t="str">
        <f>IF(F2=AK2,"Schaltjahr",IF(F2=AK6,"Schaltjahr",IF(F2=AK10,"Schaltjahr",IF(F2=AK14,"Schaltjahr",IF(F2=AK18,"Schaltjahr","")))))</f>
        <v/>
      </c>
      <c r="H2" s="294"/>
      <c r="I2" s="294"/>
      <c r="J2" s="294"/>
      <c r="K2" s="294"/>
      <c r="L2" s="294"/>
      <c r="M2" s="294"/>
      <c r="N2" s="294"/>
      <c r="O2" s="294"/>
      <c r="P2" s="294"/>
      <c r="Q2" s="294"/>
      <c r="R2" s="294"/>
      <c r="S2" s="294"/>
      <c r="T2" s="294"/>
      <c r="U2" s="294"/>
      <c r="V2" s="294"/>
      <c r="W2" s="294"/>
      <c r="X2" s="294"/>
      <c r="Y2" s="294"/>
      <c r="Z2" s="294"/>
      <c r="AA2" s="294"/>
      <c r="AB2" s="69">
        <f>DATE(AB21,1,1)</f>
        <v>46023</v>
      </c>
      <c r="AC2" s="70" t="str">
        <f>IF(G2="Schaltjahr","ja","nein")</f>
        <v>nein</v>
      </c>
      <c r="AE2" s="71" t="s">
        <v>83</v>
      </c>
      <c r="AF2" s="72"/>
      <c r="AG2" s="73"/>
      <c r="AH2" s="73"/>
      <c r="AI2" s="73" t="s">
        <v>86</v>
      </c>
      <c r="AK2" s="65">
        <v>2020</v>
      </c>
      <c r="AL2" s="65" t="s">
        <v>93</v>
      </c>
    </row>
    <row r="3" spans="1:38" x14ac:dyDescent="0.25">
      <c r="A3" s="294"/>
      <c r="B3" s="294"/>
      <c r="C3" s="294"/>
      <c r="D3" s="294"/>
      <c r="E3" s="294"/>
      <c r="F3" s="295"/>
      <c r="G3" s="294"/>
      <c r="H3" s="294"/>
      <c r="I3" s="294"/>
      <c r="J3" s="294"/>
      <c r="K3" s="294"/>
      <c r="L3" s="294"/>
      <c r="M3" s="294"/>
      <c r="N3" s="294"/>
      <c r="O3" s="294"/>
      <c r="P3" s="294"/>
      <c r="Q3" s="294"/>
      <c r="R3" s="294"/>
      <c r="S3" s="294"/>
      <c r="T3" s="294"/>
      <c r="U3" s="294"/>
      <c r="V3" s="294"/>
      <c r="W3" s="294"/>
      <c r="X3" s="294"/>
      <c r="Y3" s="294"/>
      <c r="Z3" s="294"/>
      <c r="AA3" s="294"/>
      <c r="AE3" s="71" t="s">
        <v>84</v>
      </c>
      <c r="AF3" s="72" t="s">
        <v>69</v>
      </c>
      <c r="AG3" s="73" t="s">
        <v>70</v>
      </c>
      <c r="AH3" s="73" t="s">
        <v>71</v>
      </c>
      <c r="AI3" s="73" t="s">
        <v>87</v>
      </c>
      <c r="AK3" s="65">
        <v>2021</v>
      </c>
      <c r="AL3" s="65"/>
    </row>
    <row r="4" spans="1:38" ht="13" x14ac:dyDescent="0.3">
      <c r="A4" s="294"/>
      <c r="B4" s="294"/>
      <c r="C4" s="299"/>
      <c r="D4" s="294"/>
      <c r="E4" s="294"/>
      <c r="F4" s="295"/>
      <c r="G4" s="294"/>
      <c r="H4" s="294"/>
      <c r="I4" s="294"/>
      <c r="J4" s="294"/>
      <c r="K4" s="294"/>
      <c r="L4" s="294"/>
      <c r="M4" s="294"/>
      <c r="N4" s="294"/>
      <c r="O4" s="294"/>
      <c r="P4" s="294"/>
      <c r="Q4" s="294"/>
      <c r="R4" s="294"/>
      <c r="S4" s="294"/>
      <c r="T4" s="294"/>
      <c r="U4" s="294"/>
      <c r="V4" s="294"/>
      <c r="W4" s="294"/>
      <c r="X4" s="294"/>
      <c r="Y4" s="294"/>
      <c r="Z4" s="294"/>
      <c r="AA4" s="294"/>
      <c r="AB4" s="62" t="s">
        <v>56</v>
      </c>
      <c r="AC4" s="64" t="s">
        <v>45</v>
      </c>
      <c r="AE4" s="74"/>
      <c r="AF4" s="75"/>
      <c r="AG4" s="76"/>
      <c r="AH4" s="76"/>
      <c r="AI4" s="76"/>
      <c r="AK4" s="65">
        <v>2022</v>
      </c>
      <c r="AL4" s="65"/>
    </row>
    <row r="5" spans="1:38" ht="19.5" x14ac:dyDescent="0.4">
      <c r="A5" s="294"/>
      <c r="B5" s="294"/>
      <c r="C5" s="294"/>
      <c r="D5" s="294"/>
      <c r="E5" s="294"/>
      <c r="F5" s="300"/>
      <c r="G5" s="301" t="s">
        <v>95</v>
      </c>
      <c r="H5" s="302"/>
      <c r="I5" s="302"/>
      <c r="J5" s="302"/>
      <c r="K5" s="302"/>
      <c r="L5" s="302"/>
      <c r="M5" s="303"/>
      <c r="N5" s="304"/>
      <c r="O5" s="300"/>
      <c r="P5" s="301" t="s">
        <v>96</v>
      </c>
      <c r="Q5" s="302"/>
      <c r="R5" s="302"/>
      <c r="S5" s="302"/>
      <c r="T5" s="302"/>
      <c r="U5" s="302"/>
      <c r="V5" s="303"/>
      <c r="W5" s="304"/>
      <c r="X5" s="294"/>
      <c r="Y5" s="294"/>
      <c r="Z5" s="294"/>
      <c r="AA5" s="294"/>
      <c r="AB5" s="61">
        <f>AB2</f>
        <v>46023</v>
      </c>
      <c r="AC5" s="62">
        <v>31</v>
      </c>
      <c r="AE5" s="77">
        <v>0.5</v>
      </c>
      <c r="AF5" s="78"/>
      <c r="AG5" s="77">
        <v>0.5</v>
      </c>
      <c r="AH5" s="77">
        <v>0.75</v>
      </c>
      <c r="AI5" s="77">
        <v>0.5</v>
      </c>
      <c r="AK5" s="65">
        <v>2023</v>
      </c>
      <c r="AL5" s="65"/>
    </row>
    <row r="6" spans="1:38" x14ac:dyDescent="0.25">
      <c r="A6" s="294"/>
      <c r="B6" s="294"/>
      <c r="C6" s="294"/>
      <c r="D6" s="294"/>
      <c r="E6" s="294"/>
      <c r="F6" s="305"/>
      <c r="G6" s="294"/>
      <c r="H6" s="294"/>
      <c r="I6" s="294"/>
      <c r="J6" s="294"/>
      <c r="K6" s="294"/>
      <c r="L6" s="294"/>
      <c r="M6" s="306"/>
      <c r="N6" s="307" t="s">
        <v>54</v>
      </c>
      <c r="O6" s="305"/>
      <c r="P6" s="294"/>
      <c r="Q6" s="294"/>
      <c r="R6" s="294"/>
      <c r="S6" s="294"/>
      <c r="T6" s="294"/>
      <c r="U6" s="294"/>
      <c r="V6" s="306"/>
      <c r="W6" s="307" t="s">
        <v>54</v>
      </c>
      <c r="X6" s="294"/>
      <c r="Y6" s="294"/>
      <c r="Z6" s="294"/>
      <c r="AA6" s="294"/>
      <c r="AB6" s="61">
        <f>AB5+AC5</f>
        <v>46054</v>
      </c>
      <c r="AC6" s="62">
        <f>IF(AC2="nein",28,29)</f>
        <v>28</v>
      </c>
      <c r="AE6" s="74"/>
      <c r="AF6" s="75"/>
      <c r="AG6" s="76"/>
      <c r="AH6" s="76"/>
      <c r="AI6" s="76"/>
      <c r="AK6" s="65">
        <v>2024</v>
      </c>
      <c r="AL6" s="65" t="s">
        <v>93</v>
      </c>
    </row>
    <row r="7" spans="1:38" s="79" customFormat="1" ht="22.5" customHeight="1" x14ac:dyDescent="0.25">
      <c r="A7" s="308"/>
      <c r="B7" s="309" t="s">
        <v>11</v>
      </c>
      <c r="C7" s="310"/>
      <c r="D7" s="342"/>
      <c r="E7" s="308"/>
      <c r="F7" s="311" t="s">
        <v>43</v>
      </c>
      <c r="G7" s="312" t="s">
        <v>6</v>
      </c>
      <c r="H7" s="313" t="s">
        <v>7</v>
      </c>
      <c r="I7" s="313" t="s">
        <v>1</v>
      </c>
      <c r="J7" s="313" t="s">
        <v>2</v>
      </c>
      <c r="K7" s="313" t="s">
        <v>3</v>
      </c>
      <c r="L7" s="313" t="s">
        <v>4</v>
      </c>
      <c r="M7" s="314" t="s">
        <v>5</v>
      </c>
      <c r="N7" s="315" t="str">
        <f>AC2</f>
        <v>nein</v>
      </c>
      <c r="O7" s="311" t="s">
        <v>43</v>
      </c>
      <c r="P7" s="312" t="s">
        <v>6</v>
      </c>
      <c r="Q7" s="313" t="s">
        <v>7</v>
      </c>
      <c r="R7" s="313" t="s">
        <v>1</v>
      </c>
      <c r="S7" s="313" t="s">
        <v>2</v>
      </c>
      <c r="T7" s="313" t="s">
        <v>3</v>
      </c>
      <c r="U7" s="313" t="s">
        <v>4</v>
      </c>
      <c r="V7" s="314" t="s">
        <v>5</v>
      </c>
      <c r="W7" s="315" t="str">
        <f>AC2</f>
        <v>nein</v>
      </c>
      <c r="X7" s="308"/>
      <c r="Y7" s="308"/>
      <c r="Z7" s="308"/>
      <c r="AA7" s="308"/>
      <c r="AB7" s="61">
        <f>IF(AC2="ja",AB6+AC6,AB6+AC6)</f>
        <v>46082</v>
      </c>
      <c r="AC7" s="62">
        <v>31</v>
      </c>
      <c r="AE7" s="61"/>
      <c r="AF7" s="65"/>
      <c r="AK7" s="65">
        <v>2025</v>
      </c>
      <c r="AL7" s="80"/>
    </row>
    <row r="8" spans="1:38" s="79" customFormat="1" ht="16" customHeight="1" x14ac:dyDescent="0.25">
      <c r="A8" s="308"/>
      <c r="B8" s="316" t="s">
        <v>77</v>
      </c>
      <c r="C8" s="310"/>
      <c r="D8" s="343"/>
      <c r="E8" s="308"/>
      <c r="F8" s="317" t="s">
        <v>30</v>
      </c>
      <c r="G8" s="348"/>
      <c r="H8" s="349"/>
      <c r="I8" s="349"/>
      <c r="J8" s="349"/>
      <c r="K8" s="349"/>
      <c r="L8" s="349"/>
      <c r="M8" s="350"/>
      <c r="N8" s="318">
        <f>AB5</f>
        <v>46023</v>
      </c>
      <c r="O8" s="317" t="s">
        <v>30</v>
      </c>
      <c r="P8" s="348"/>
      <c r="Q8" s="349"/>
      <c r="R8" s="349"/>
      <c r="S8" s="349"/>
      <c r="T8" s="349"/>
      <c r="U8" s="349"/>
      <c r="V8" s="350"/>
      <c r="W8" s="318">
        <f>N8</f>
        <v>46023</v>
      </c>
      <c r="X8" s="308"/>
      <c r="Y8" s="308"/>
      <c r="Z8" s="308"/>
      <c r="AA8" s="308"/>
      <c r="AB8" s="61">
        <f>AB7+AC7</f>
        <v>46113</v>
      </c>
      <c r="AC8" s="62">
        <v>30</v>
      </c>
      <c r="AE8" s="61"/>
      <c r="AK8" s="65">
        <v>2026</v>
      </c>
      <c r="AL8" s="80"/>
    </row>
    <row r="9" spans="1:38" s="79" customFormat="1" ht="16" customHeight="1" x14ac:dyDescent="0.25">
      <c r="A9" s="308"/>
      <c r="B9" s="309" t="s">
        <v>103</v>
      </c>
      <c r="C9" s="310"/>
      <c r="D9" s="342"/>
      <c r="E9" s="308"/>
      <c r="F9" s="319" t="s">
        <v>31</v>
      </c>
      <c r="G9" s="351">
        <f>G8</f>
        <v>0</v>
      </c>
      <c r="H9" s="352">
        <f>H8</f>
        <v>0</v>
      </c>
      <c r="I9" s="352">
        <f>I8</f>
        <v>0</v>
      </c>
      <c r="J9" s="352">
        <f>J8</f>
        <v>0</v>
      </c>
      <c r="K9" s="352">
        <f t="shared" ref="K9:M11" si="0">K8</f>
        <v>0</v>
      </c>
      <c r="L9" s="352">
        <f>L8</f>
        <v>0</v>
      </c>
      <c r="M9" s="353">
        <f>M8</f>
        <v>0</v>
      </c>
      <c r="N9" s="320">
        <f t="shared" ref="N9:N19" si="1">AB6</f>
        <v>46054</v>
      </c>
      <c r="O9" s="319" t="s">
        <v>31</v>
      </c>
      <c r="P9" s="351">
        <f t="shared" ref="P9:V11" si="2">P8</f>
        <v>0</v>
      </c>
      <c r="Q9" s="352">
        <f t="shared" si="2"/>
        <v>0</v>
      </c>
      <c r="R9" s="352">
        <f t="shared" ref="R9:R19" si="3">R8</f>
        <v>0</v>
      </c>
      <c r="S9" s="352">
        <f t="shared" si="2"/>
        <v>0</v>
      </c>
      <c r="T9" s="352">
        <f t="shared" si="2"/>
        <v>0</v>
      </c>
      <c r="U9" s="352">
        <f t="shared" si="2"/>
        <v>0</v>
      </c>
      <c r="V9" s="353">
        <f t="shared" si="2"/>
        <v>0</v>
      </c>
      <c r="W9" s="318">
        <f t="shared" ref="W9:W19" si="4">N9</f>
        <v>46054</v>
      </c>
      <c r="X9" s="308"/>
      <c r="Y9" s="308"/>
      <c r="Z9" s="308"/>
      <c r="AA9" s="308"/>
      <c r="AB9" s="61">
        <f>AB8+AC8</f>
        <v>46143</v>
      </c>
      <c r="AC9" s="62">
        <v>31</v>
      </c>
      <c r="AE9" s="61"/>
      <c r="AK9" s="65">
        <v>2027</v>
      </c>
      <c r="AL9" s="80"/>
    </row>
    <row r="10" spans="1:38" s="79" customFormat="1" ht="16" customHeight="1" x14ac:dyDescent="0.25">
      <c r="A10" s="308"/>
      <c r="B10" s="309" t="s">
        <v>12</v>
      </c>
      <c r="C10" s="310"/>
      <c r="D10" s="342"/>
      <c r="E10" s="308"/>
      <c r="F10" s="319" t="s">
        <v>32</v>
      </c>
      <c r="G10" s="351">
        <f t="shared" ref="G10:G19" si="5">G9</f>
        <v>0</v>
      </c>
      <c r="H10" s="352">
        <f t="shared" ref="H10:H19" si="6">H9</f>
        <v>0</v>
      </c>
      <c r="I10" s="352">
        <f t="shared" ref="I10:I19" si="7">I9</f>
        <v>0</v>
      </c>
      <c r="J10" s="352">
        <f t="shared" ref="J10:M19" si="8">J9</f>
        <v>0</v>
      </c>
      <c r="K10" s="352">
        <f t="shared" si="0"/>
        <v>0</v>
      </c>
      <c r="L10" s="352">
        <f t="shared" si="0"/>
        <v>0</v>
      </c>
      <c r="M10" s="353">
        <f t="shared" si="0"/>
        <v>0</v>
      </c>
      <c r="N10" s="320">
        <f t="shared" si="1"/>
        <v>46082</v>
      </c>
      <c r="O10" s="319" t="s">
        <v>32</v>
      </c>
      <c r="P10" s="351">
        <f t="shared" si="2"/>
        <v>0</v>
      </c>
      <c r="Q10" s="352">
        <f t="shared" si="2"/>
        <v>0</v>
      </c>
      <c r="R10" s="352">
        <f t="shared" si="3"/>
        <v>0</v>
      </c>
      <c r="S10" s="352">
        <f t="shared" si="2"/>
        <v>0</v>
      </c>
      <c r="T10" s="352">
        <f t="shared" si="2"/>
        <v>0</v>
      </c>
      <c r="U10" s="352">
        <f t="shared" si="2"/>
        <v>0</v>
      </c>
      <c r="V10" s="353">
        <f t="shared" si="2"/>
        <v>0</v>
      </c>
      <c r="W10" s="318">
        <f t="shared" si="4"/>
        <v>46082</v>
      </c>
      <c r="X10" s="308"/>
      <c r="Y10" s="308"/>
      <c r="Z10" s="308"/>
      <c r="AA10" s="308"/>
      <c r="AB10" s="61">
        <f t="shared" ref="AB10:AB16" si="9">AB9+AC9</f>
        <v>46174</v>
      </c>
      <c r="AC10" s="62">
        <v>30</v>
      </c>
      <c r="AE10" s="61"/>
      <c r="AK10" s="65">
        <v>2028</v>
      </c>
      <c r="AL10" s="80" t="s">
        <v>93</v>
      </c>
    </row>
    <row r="11" spans="1:38" s="79" customFormat="1" ht="16" customHeight="1" x14ac:dyDescent="0.25">
      <c r="A11" s="308"/>
      <c r="B11" s="309" t="s">
        <v>126</v>
      </c>
      <c r="C11" s="310"/>
      <c r="D11" s="342"/>
      <c r="E11" s="308"/>
      <c r="F11" s="319" t="s">
        <v>33</v>
      </c>
      <c r="G11" s="351">
        <f t="shared" si="5"/>
        <v>0</v>
      </c>
      <c r="H11" s="352">
        <f t="shared" si="6"/>
        <v>0</v>
      </c>
      <c r="I11" s="352">
        <f t="shared" si="7"/>
        <v>0</v>
      </c>
      <c r="J11" s="352">
        <f t="shared" si="8"/>
        <v>0</v>
      </c>
      <c r="K11" s="352">
        <f t="shared" si="0"/>
        <v>0</v>
      </c>
      <c r="L11" s="352">
        <f t="shared" si="0"/>
        <v>0</v>
      </c>
      <c r="M11" s="353">
        <f t="shared" si="0"/>
        <v>0</v>
      </c>
      <c r="N11" s="320">
        <f t="shared" si="1"/>
        <v>46113</v>
      </c>
      <c r="O11" s="319" t="s">
        <v>33</v>
      </c>
      <c r="P11" s="351">
        <f t="shared" si="2"/>
        <v>0</v>
      </c>
      <c r="Q11" s="352">
        <f t="shared" si="2"/>
        <v>0</v>
      </c>
      <c r="R11" s="352">
        <f t="shared" si="3"/>
        <v>0</v>
      </c>
      <c r="S11" s="352">
        <f t="shared" si="2"/>
        <v>0</v>
      </c>
      <c r="T11" s="352">
        <f t="shared" si="2"/>
        <v>0</v>
      </c>
      <c r="U11" s="352">
        <f t="shared" si="2"/>
        <v>0</v>
      </c>
      <c r="V11" s="353">
        <f t="shared" si="2"/>
        <v>0</v>
      </c>
      <c r="W11" s="318">
        <f t="shared" si="4"/>
        <v>46113</v>
      </c>
      <c r="X11" s="308"/>
      <c r="Y11" s="308"/>
      <c r="Z11" s="308"/>
      <c r="AA11" s="308"/>
      <c r="AB11" s="61">
        <f t="shared" si="9"/>
        <v>46204</v>
      </c>
      <c r="AC11" s="62">
        <v>31</v>
      </c>
      <c r="AE11" s="61"/>
      <c r="AK11" s="65">
        <v>2029</v>
      </c>
    </row>
    <row r="12" spans="1:38" s="79" customFormat="1" ht="16" customHeight="1" x14ac:dyDescent="0.25">
      <c r="A12" s="308"/>
      <c r="B12" s="316" t="s">
        <v>136</v>
      </c>
      <c r="C12" s="310"/>
      <c r="D12" s="343"/>
      <c r="E12" s="308"/>
      <c r="F12" s="319" t="s">
        <v>34</v>
      </c>
      <c r="G12" s="351">
        <f t="shared" si="5"/>
        <v>0</v>
      </c>
      <c r="H12" s="352">
        <f t="shared" si="6"/>
        <v>0</v>
      </c>
      <c r="I12" s="352">
        <f t="shared" si="7"/>
        <v>0</v>
      </c>
      <c r="J12" s="352">
        <f t="shared" si="8"/>
        <v>0</v>
      </c>
      <c r="K12" s="352">
        <f t="shared" si="8"/>
        <v>0</v>
      </c>
      <c r="L12" s="352">
        <f t="shared" si="8"/>
        <v>0</v>
      </c>
      <c r="M12" s="353">
        <f t="shared" si="8"/>
        <v>0</v>
      </c>
      <c r="N12" s="320">
        <f t="shared" si="1"/>
        <v>46143</v>
      </c>
      <c r="O12" s="319" t="s">
        <v>34</v>
      </c>
      <c r="P12" s="351">
        <f>P11</f>
        <v>0</v>
      </c>
      <c r="Q12" s="352">
        <f t="shared" ref="Q12:T13" si="10">Q11</f>
        <v>0</v>
      </c>
      <c r="R12" s="352">
        <f t="shared" si="3"/>
        <v>0</v>
      </c>
      <c r="S12" s="352">
        <f t="shared" si="10"/>
        <v>0</v>
      </c>
      <c r="T12" s="352">
        <f t="shared" si="10"/>
        <v>0</v>
      </c>
      <c r="U12" s="352">
        <f>U11</f>
        <v>0</v>
      </c>
      <c r="V12" s="353">
        <f>V11</f>
        <v>0</v>
      </c>
      <c r="W12" s="318">
        <f t="shared" si="4"/>
        <v>46143</v>
      </c>
      <c r="X12" s="308"/>
      <c r="Y12" s="308"/>
      <c r="Z12" s="308"/>
      <c r="AA12" s="308"/>
      <c r="AB12" s="61">
        <f t="shared" si="9"/>
        <v>46235</v>
      </c>
      <c r="AC12" s="62">
        <v>31</v>
      </c>
      <c r="AE12" s="61"/>
      <c r="AK12" s="65">
        <v>2030</v>
      </c>
    </row>
    <row r="13" spans="1:38" s="79" customFormat="1" ht="16" customHeight="1" x14ac:dyDescent="0.25">
      <c r="A13" s="308"/>
      <c r="B13" s="308"/>
      <c r="C13" s="308"/>
      <c r="D13" s="308"/>
      <c r="E13" s="308"/>
      <c r="F13" s="319" t="s">
        <v>35</v>
      </c>
      <c r="G13" s="351">
        <f t="shared" si="5"/>
        <v>0</v>
      </c>
      <c r="H13" s="352">
        <f>H12</f>
        <v>0</v>
      </c>
      <c r="I13" s="352">
        <f t="shared" si="7"/>
        <v>0</v>
      </c>
      <c r="J13" s="352">
        <f t="shared" si="8"/>
        <v>0</v>
      </c>
      <c r="K13" s="352">
        <f t="shared" si="8"/>
        <v>0</v>
      </c>
      <c r="L13" s="352">
        <f t="shared" si="8"/>
        <v>0</v>
      </c>
      <c r="M13" s="353">
        <f t="shared" si="8"/>
        <v>0</v>
      </c>
      <c r="N13" s="320">
        <f t="shared" si="1"/>
        <v>46174</v>
      </c>
      <c r="O13" s="319" t="s">
        <v>35</v>
      </c>
      <c r="P13" s="351">
        <f>P12</f>
        <v>0</v>
      </c>
      <c r="Q13" s="352">
        <f t="shared" si="10"/>
        <v>0</v>
      </c>
      <c r="R13" s="352">
        <f t="shared" si="3"/>
        <v>0</v>
      </c>
      <c r="S13" s="352">
        <f t="shared" si="10"/>
        <v>0</v>
      </c>
      <c r="T13" s="352">
        <f t="shared" si="10"/>
        <v>0</v>
      </c>
      <c r="U13" s="352">
        <f>U12</f>
        <v>0</v>
      </c>
      <c r="V13" s="353">
        <f>V12</f>
        <v>0</v>
      </c>
      <c r="W13" s="318">
        <f t="shared" si="4"/>
        <v>46174</v>
      </c>
      <c r="X13" s="308"/>
      <c r="Y13" s="308"/>
      <c r="Z13" s="308"/>
      <c r="AA13" s="308"/>
      <c r="AB13" s="61">
        <f t="shared" si="9"/>
        <v>46266</v>
      </c>
      <c r="AC13" s="62">
        <v>30</v>
      </c>
      <c r="AE13" s="61"/>
      <c r="AK13" s="65">
        <v>2031</v>
      </c>
    </row>
    <row r="14" spans="1:38" s="79" customFormat="1" ht="16" customHeight="1" x14ac:dyDescent="0.25">
      <c r="A14" s="308"/>
      <c r="B14" s="321" t="s">
        <v>42</v>
      </c>
      <c r="C14" s="344"/>
      <c r="D14" s="308"/>
      <c r="E14" s="308"/>
      <c r="F14" s="319" t="s">
        <v>36</v>
      </c>
      <c r="G14" s="351">
        <f t="shared" si="5"/>
        <v>0</v>
      </c>
      <c r="H14" s="352">
        <f t="shared" si="6"/>
        <v>0</v>
      </c>
      <c r="I14" s="352">
        <f t="shared" si="7"/>
        <v>0</v>
      </c>
      <c r="J14" s="352">
        <f t="shared" si="8"/>
        <v>0</v>
      </c>
      <c r="K14" s="352">
        <f>K13</f>
        <v>0</v>
      </c>
      <c r="L14" s="352">
        <f t="shared" si="8"/>
        <v>0</v>
      </c>
      <c r="M14" s="353">
        <f t="shared" si="8"/>
        <v>0</v>
      </c>
      <c r="N14" s="320">
        <f t="shared" si="1"/>
        <v>46204</v>
      </c>
      <c r="O14" s="319" t="s">
        <v>36</v>
      </c>
      <c r="P14" s="351">
        <f t="shared" ref="P14:P19" si="11">P13</f>
        <v>0</v>
      </c>
      <c r="Q14" s="352">
        <f t="shared" ref="Q14:Q19" si="12">Q13</f>
        <v>0</v>
      </c>
      <c r="R14" s="352">
        <f t="shared" si="3"/>
        <v>0</v>
      </c>
      <c r="S14" s="352">
        <f t="shared" ref="S14:S19" si="13">S13</f>
        <v>0</v>
      </c>
      <c r="T14" s="352">
        <f t="shared" ref="T14:T19" si="14">T13</f>
        <v>0</v>
      </c>
      <c r="U14" s="352">
        <f t="shared" ref="U14:U19" si="15">U13</f>
        <v>0</v>
      </c>
      <c r="V14" s="353">
        <f t="shared" ref="V14:V19" si="16">V13</f>
        <v>0</v>
      </c>
      <c r="W14" s="318">
        <f t="shared" si="4"/>
        <v>46204</v>
      </c>
      <c r="X14" s="308"/>
      <c r="Y14" s="308"/>
      <c r="Z14" s="308"/>
      <c r="AA14" s="308"/>
      <c r="AB14" s="61">
        <f t="shared" si="9"/>
        <v>46296</v>
      </c>
      <c r="AC14" s="62">
        <v>31</v>
      </c>
      <c r="AE14" s="61"/>
      <c r="AK14" s="65">
        <v>2032</v>
      </c>
      <c r="AL14" s="262" t="s">
        <v>93</v>
      </c>
    </row>
    <row r="15" spans="1:38" s="79" customFormat="1" ht="16" customHeight="1" x14ac:dyDescent="0.25">
      <c r="A15" s="308"/>
      <c r="B15" s="322" t="s">
        <v>44</v>
      </c>
      <c r="C15" s="345"/>
      <c r="D15" s="308"/>
      <c r="E15" s="308"/>
      <c r="F15" s="319" t="s">
        <v>37</v>
      </c>
      <c r="G15" s="351">
        <f t="shared" si="5"/>
        <v>0</v>
      </c>
      <c r="H15" s="352">
        <f t="shared" si="6"/>
        <v>0</v>
      </c>
      <c r="I15" s="352">
        <f t="shared" si="7"/>
        <v>0</v>
      </c>
      <c r="J15" s="352">
        <f t="shared" si="8"/>
        <v>0</v>
      </c>
      <c r="K15" s="352">
        <f t="shared" si="8"/>
        <v>0</v>
      </c>
      <c r="L15" s="352">
        <f t="shared" si="8"/>
        <v>0</v>
      </c>
      <c r="M15" s="353">
        <f t="shared" si="8"/>
        <v>0</v>
      </c>
      <c r="N15" s="320">
        <f t="shared" si="1"/>
        <v>46235</v>
      </c>
      <c r="O15" s="319" t="s">
        <v>37</v>
      </c>
      <c r="P15" s="351">
        <f t="shared" si="11"/>
        <v>0</v>
      </c>
      <c r="Q15" s="352">
        <f t="shared" si="12"/>
        <v>0</v>
      </c>
      <c r="R15" s="352">
        <f t="shared" si="3"/>
        <v>0</v>
      </c>
      <c r="S15" s="352">
        <f t="shared" si="13"/>
        <v>0</v>
      </c>
      <c r="T15" s="352">
        <f t="shared" si="14"/>
        <v>0</v>
      </c>
      <c r="U15" s="352">
        <f t="shared" si="15"/>
        <v>0</v>
      </c>
      <c r="V15" s="353">
        <f t="shared" si="16"/>
        <v>0</v>
      </c>
      <c r="W15" s="318">
        <f t="shared" si="4"/>
        <v>46235</v>
      </c>
      <c r="X15" s="308"/>
      <c r="Y15" s="308"/>
      <c r="Z15" s="308"/>
      <c r="AA15" s="308"/>
      <c r="AB15" s="61">
        <f t="shared" si="9"/>
        <v>46327</v>
      </c>
      <c r="AC15" s="62">
        <v>30</v>
      </c>
      <c r="AE15" s="61"/>
      <c r="AK15" s="65">
        <v>2033</v>
      </c>
      <c r="AL15" s="80"/>
    </row>
    <row r="16" spans="1:38" s="79" customFormat="1" ht="20.25" customHeight="1" x14ac:dyDescent="0.25">
      <c r="A16" s="308"/>
      <c r="B16" s="322" t="s">
        <v>16</v>
      </c>
      <c r="C16" s="19">
        <f>C14+C15</f>
        <v>0</v>
      </c>
      <c r="D16" s="308" t="s">
        <v>45</v>
      </c>
      <c r="E16" s="308"/>
      <c r="F16" s="319" t="s">
        <v>38</v>
      </c>
      <c r="G16" s="351">
        <f t="shared" si="5"/>
        <v>0</v>
      </c>
      <c r="H16" s="352">
        <f t="shared" si="6"/>
        <v>0</v>
      </c>
      <c r="I16" s="352">
        <f t="shared" si="7"/>
        <v>0</v>
      </c>
      <c r="J16" s="352">
        <f t="shared" si="8"/>
        <v>0</v>
      </c>
      <c r="K16" s="352">
        <f t="shared" si="8"/>
        <v>0</v>
      </c>
      <c r="L16" s="352">
        <f t="shared" si="8"/>
        <v>0</v>
      </c>
      <c r="M16" s="353">
        <f t="shared" si="8"/>
        <v>0</v>
      </c>
      <c r="N16" s="320">
        <f t="shared" si="1"/>
        <v>46266</v>
      </c>
      <c r="O16" s="319" t="s">
        <v>38</v>
      </c>
      <c r="P16" s="351">
        <f t="shared" si="11"/>
        <v>0</v>
      </c>
      <c r="Q16" s="352">
        <f t="shared" si="12"/>
        <v>0</v>
      </c>
      <c r="R16" s="352">
        <f t="shared" si="3"/>
        <v>0</v>
      </c>
      <c r="S16" s="352">
        <f t="shared" si="13"/>
        <v>0</v>
      </c>
      <c r="T16" s="352">
        <f t="shared" si="14"/>
        <v>0</v>
      </c>
      <c r="U16" s="352">
        <f t="shared" si="15"/>
        <v>0</v>
      </c>
      <c r="V16" s="353">
        <f t="shared" si="16"/>
        <v>0</v>
      </c>
      <c r="W16" s="318">
        <f t="shared" si="4"/>
        <v>46266</v>
      </c>
      <c r="X16" s="308"/>
      <c r="Y16" s="308"/>
      <c r="Z16" s="308"/>
      <c r="AA16" s="308"/>
      <c r="AB16" s="61">
        <f t="shared" si="9"/>
        <v>46357</v>
      </c>
      <c r="AC16" s="62">
        <v>31</v>
      </c>
      <c r="AE16" s="61"/>
      <c r="AK16" s="65">
        <v>2034</v>
      </c>
      <c r="AL16" s="80"/>
    </row>
    <row r="17" spans="1:38" s="79" customFormat="1" ht="16" customHeight="1" x14ac:dyDescent="0.25">
      <c r="A17" s="308"/>
      <c r="B17" s="308"/>
      <c r="C17" s="308"/>
      <c r="D17" s="308"/>
      <c r="E17" s="308"/>
      <c r="F17" s="319" t="s">
        <v>39</v>
      </c>
      <c r="G17" s="351">
        <f t="shared" si="5"/>
        <v>0</v>
      </c>
      <c r="H17" s="352">
        <f t="shared" si="6"/>
        <v>0</v>
      </c>
      <c r="I17" s="352">
        <f>I16</f>
        <v>0</v>
      </c>
      <c r="J17" s="352">
        <f>J16</f>
        <v>0</v>
      </c>
      <c r="K17" s="352">
        <f t="shared" si="8"/>
        <v>0</v>
      </c>
      <c r="L17" s="352">
        <f t="shared" si="8"/>
        <v>0</v>
      </c>
      <c r="M17" s="353">
        <f t="shared" si="8"/>
        <v>0</v>
      </c>
      <c r="N17" s="320">
        <f t="shared" si="1"/>
        <v>46296</v>
      </c>
      <c r="O17" s="319" t="s">
        <v>39</v>
      </c>
      <c r="P17" s="351">
        <f t="shared" si="11"/>
        <v>0</v>
      </c>
      <c r="Q17" s="352">
        <f t="shared" si="12"/>
        <v>0</v>
      </c>
      <c r="R17" s="352">
        <f t="shared" si="3"/>
        <v>0</v>
      </c>
      <c r="S17" s="352">
        <f t="shared" si="13"/>
        <v>0</v>
      </c>
      <c r="T17" s="352">
        <f t="shared" si="14"/>
        <v>0</v>
      </c>
      <c r="U17" s="352">
        <f t="shared" si="15"/>
        <v>0</v>
      </c>
      <c r="V17" s="353">
        <f t="shared" si="16"/>
        <v>0</v>
      </c>
      <c r="W17" s="318">
        <f t="shared" si="4"/>
        <v>46296</v>
      </c>
      <c r="X17" s="308"/>
      <c r="Y17" s="308"/>
      <c r="Z17" s="308"/>
      <c r="AA17" s="308"/>
      <c r="AB17" s="62"/>
      <c r="AC17" s="62">
        <f>SUM(AC5:AC16)</f>
        <v>365</v>
      </c>
      <c r="AE17" s="61"/>
      <c r="AK17" s="65">
        <v>2035</v>
      </c>
      <c r="AL17" s="80"/>
    </row>
    <row r="18" spans="1:38" s="79" customFormat="1" ht="16" customHeight="1" x14ac:dyDescent="0.25">
      <c r="A18" s="308"/>
      <c r="B18" s="308"/>
      <c r="C18" s="308"/>
      <c r="D18" s="308"/>
      <c r="E18" s="308"/>
      <c r="F18" s="319" t="s">
        <v>40</v>
      </c>
      <c r="G18" s="351">
        <f t="shared" si="5"/>
        <v>0</v>
      </c>
      <c r="H18" s="352">
        <f t="shared" si="6"/>
        <v>0</v>
      </c>
      <c r="I18" s="352">
        <f t="shared" si="7"/>
        <v>0</v>
      </c>
      <c r="J18" s="352">
        <f t="shared" si="8"/>
        <v>0</v>
      </c>
      <c r="K18" s="352">
        <f t="shared" si="8"/>
        <v>0</v>
      </c>
      <c r="L18" s="352">
        <f t="shared" si="8"/>
        <v>0</v>
      </c>
      <c r="M18" s="353">
        <f t="shared" si="8"/>
        <v>0</v>
      </c>
      <c r="N18" s="320">
        <f t="shared" si="1"/>
        <v>46327</v>
      </c>
      <c r="O18" s="319" t="s">
        <v>40</v>
      </c>
      <c r="P18" s="351">
        <f t="shared" si="11"/>
        <v>0</v>
      </c>
      <c r="Q18" s="352">
        <f t="shared" si="12"/>
        <v>0</v>
      </c>
      <c r="R18" s="352">
        <f t="shared" si="3"/>
        <v>0</v>
      </c>
      <c r="S18" s="352">
        <f t="shared" si="13"/>
        <v>0</v>
      </c>
      <c r="T18" s="352">
        <f t="shared" si="14"/>
        <v>0</v>
      </c>
      <c r="U18" s="352">
        <f t="shared" si="15"/>
        <v>0</v>
      </c>
      <c r="V18" s="353">
        <f t="shared" si="16"/>
        <v>0</v>
      </c>
      <c r="W18" s="318">
        <f t="shared" si="4"/>
        <v>46327</v>
      </c>
      <c r="X18" s="308"/>
      <c r="Y18" s="308"/>
      <c r="Z18" s="308"/>
      <c r="AA18" s="308"/>
      <c r="AE18" s="61"/>
      <c r="AK18" s="65">
        <v>2036</v>
      </c>
      <c r="AL18" s="262" t="s">
        <v>93</v>
      </c>
    </row>
    <row r="19" spans="1:38" s="79" customFormat="1" ht="16" customHeight="1" x14ac:dyDescent="0.25">
      <c r="A19" s="308"/>
      <c r="B19" s="309" t="s">
        <v>107</v>
      </c>
      <c r="C19" s="346"/>
      <c r="D19" s="308"/>
      <c r="E19" s="308"/>
      <c r="F19" s="323" t="s">
        <v>41</v>
      </c>
      <c r="G19" s="351">
        <f t="shared" si="5"/>
        <v>0</v>
      </c>
      <c r="H19" s="352">
        <f t="shared" si="6"/>
        <v>0</v>
      </c>
      <c r="I19" s="352">
        <f t="shared" si="7"/>
        <v>0</v>
      </c>
      <c r="J19" s="352">
        <f t="shared" si="8"/>
        <v>0</v>
      </c>
      <c r="K19" s="352">
        <f t="shared" si="8"/>
        <v>0</v>
      </c>
      <c r="L19" s="352">
        <f>L18</f>
        <v>0</v>
      </c>
      <c r="M19" s="353">
        <f t="shared" si="8"/>
        <v>0</v>
      </c>
      <c r="N19" s="324">
        <f t="shared" si="1"/>
        <v>46357</v>
      </c>
      <c r="O19" s="323" t="s">
        <v>41</v>
      </c>
      <c r="P19" s="351">
        <f t="shared" si="11"/>
        <v>0</v>
      </c>
      <c r="Q19" s="352">
        <f t="shared" si="12"/>
        <v>0</v>
      </c>
      <c r="R19" s="352">
        <f t="shared" si="3"/>
        <v>0</v>
      </c>
      <c r="S19" s="352">
        <f t="shared" si="13"/>
        <v>0</v>
      </c>
      <c r="T19" s="352">
        <f t="shared" si="14"/>
        <v>0</v>
      </c>
      <c r="U19" s="352">
        <f t="shared" si="15"/>
        <v>0</v>
      </c>
      <c r="V19" s="353">
        <f t="shared" si="16"/>
        <v>0</v>
      </c>
      <c r="W19" s="318">
        <f t="shared" si="4"/>
        <v>46357</v>
      </c>
      <c r="X19" s="308"/>
      <c r="Y19" s="308"/>
      <c r="Z19" s="308"/>
      <c r="AA19" s="308"/>
      <c r="AE19" s="61"/>
      <c r="AL19" s="80"/>
    </row>
    <row r="20" spans="1:38" ht="13" thickBot="1" x14ac:dyDescent="0.3">
      <c r="A20" s="294"/>
      <c r="B20" s="309" t="s">
        <v>108</v>
      </c>
      <c r="C20" s="346"/>
      <c r="D20" s="294"/>
      <c r="E20" s="294"/>
      <c r="F20" s="295"/>
      <c r="G20" s="294"/>
      <c r="H20" s="294"/>
      <c r="I20" s="294"/>
      <c r="J20" s="294"/>
      <c r="K20" s="294"/>
      <c r="L20" s="294"/>
      <c r="M20" s="294"/>
      <c r="N20" s="294"/>
      <c r="O20" s="308"/>
      <c r="P20" s="308"/>
      <c r="Q20" s="294"/>
      <c r="R20" s="294"/>
      <c r="S20" s="294"/>
      <c r="T20" s="294"/>
      <c r="U20" s="294"/>
      <c r="V20" s="294"/>
      <c r="W20" s="294"/>
      <c r="X20" s="294"/>
      <c r="Y20" s="294"/>
      <c r="Z20" s="294"/>
      <c r="AA20" s="294"/>
      <c r="AB20" s="81" t="s">
        <v>90</v>
      </c>
      <c r="AC20" s="81"/>
      <c r="AF20" s="82" t="s">
        <v>8</v>
      </c>
      <c r="AG20" s="83"/>
    </row>
    <row r="21" spans="1:38" ht="15.5" x14ac:dyDescent="0.35">
      <c r="A21" s="294"/>
      <c r="B21" s="294"/>
      <c r="C21" s="294"/>
      <c r="D21" s="325"/>
      <c r="E21" s="326"/>
      <c r="F21" s="327"/>
      <c r="G21" s="326"/>
      <c r="H21" s="326"/>
      <c r="I21" s="328"/>
      <c r="J21" s="294"/>
      <c r="K21" s="294"/>
      <c r="L21" s="294"/>
      <c r="M21" s="294"/>
      <c r="N21" s="354" t="s">
        <v>137</v>
      </c>
      <c r="O21" s="354"/>
      <c r="P21" s="354"/>
      <c r="Q21" s="354"/>
      <c r="R21" s="354"/>
      <c r="S21" s="354"/>
      <c r="T21" s="354"/>
      <c r="U21" s="354"/>
      <c r="V21" s="294"/>
      <c r="W21" s="294"/>
      <c r="X21" s="294"/>
      <c r="Y21" s="294"/>
      <c r="Z21" s="294"/>
      <c r="AA21" s="329"/>
      <c r="AB21" s="70">
        <f>F2</f>
        <v>2026</v>
      </c>
      <c r="AC21" s="61">
        <f>DATE(AB21,3,1)+MOD((255-11*MOD(AB21,19)-21),30)+21+(MOD((255-11*MOD(AB21,19)-21),30) + 21&gt;48)+6-MOD(AB21+INT(AB21/4)+MOD((255- 11*MOD(AB21,19)- 21),30)+21+(MOD((255-11*MOD(AB21,19)-21),30)+21&gt;48)+1,7)</f>
        <v>46117</v>
      </c>
      <c r="AD21" s="83" t="s">
        <v>80</v>
      </c>
      <c r="AE21" s="61"/>
    </row>
    <row r="22" spans="1:38" ht="13" x14ac:dyDescent="0.3">
      <c r="A22" s="294"/>
      <c r="B22" s="294"/>
      <c r="C22" s="294"/>
      <c r="D22" s="330" t="s">
        <v>104</v>
      </c>
      <c r="E22" s="331"/>
      <c r="F22" s="331"/>
      <c r="G22" s="332"/>
      <c r="H22" s="333"/>
      <c r="I22" s="334"/>
      <c r="J22" s="294"/>
      <c r="K22" s="294"/>
      <c r="L22" s="294"/>
      <c r="M22" s="294"/>
      <c r="N22" s="294"/>
      <c r="O22" s="294"/>
      <c r="P22" s="294"/>
      <c r="Q22" s="294"/>
      <c r="R22" s="294"/>
      <c r="S22" s="294"/>
      <c r="T22" s="294"/>
      <c r="U22" s="294"/>
      <c r="V22" s="294"/>
      <c r="W22" s="294"/>
      <c r="X22" s="294"/>
      <c r="Y22" s="294"/>
      <c r="Z22" s="294"/>
      <c r="AA22" s="294"/>
      <c r="AE22" s="61"/>
    </row>
    <row r="23" spans="1:38" x14ac:dyDescent="0.25">
      <c r="A23" s="294"/>
      <c r="B23" s="294"/>
      <c r="C23" s="294"/>
      <c r="D23" s="335"/>
      <c r="E23" s="331"/>
      <c r="F23" s="331"/>
      <c r="G23" s="331"/>
      <c r="H23" s="331"/>
      <c r="I23" s="334"/>
      <c r="J23" s="294"/>
      <c r="K23" s="294"/>
      <c r="L23" s="294"/>
      <c r="M23" s="294"/>
      <c r="N23" s="294"/>
      <c r="O23" s="294"/>
      <c r="P23" s="294"/>
      <c r="Q23" s="294"/>
      <c r="R23" s="294"/>
      <c r="S23" s="294"/>
      <c r="T23" s="294"/>
      <c r="U23" s="294"/>
      <c r="V23" s="294"/>
      <c r="W23" s="294"/>
      <c r="X23" s="294"/>
      <c r="Y23" s="294"/>
      <c r="Z23" s="294"/>
      <c r="AA23" s="294"/>
      <c r="AC23" s="61">
        <f>$AC$21-52</f>
        <v>46065</v>
      </c>
      <c r="AD23" s="62" t="s">
        <v>91</v>
      </c>
      <c r="AE23" s="61"/>
    </row>
    <row r="24" spans="1:38" x14ac:dyDescent="0.25">
      <c r="A24" s="294"/>
      <c r="B24" s="294"/>
      <c r="C24" s="294"/>
      <c r="D24" s="336"/>
      <c r="E24" s="331"/>
      <c r="F24" s="337"/>
      <c r="G24" s="331"/>
      <c r="H24" s="331"/>
      <c r="I24" s="334"/>
      <c r="J24" s="294"/>
      <c r="K24" s="294"/>
      <c r="L24" s="294"/>
      <c r="M24" s="294"/>
      <c r="N24" s="294"/>
      <c r="O24" s="294"/>
      <c r="P24" s="294"/>
      <c r="Q24" s="294"/>
      <c r="R24" s="294"/>
      <c r="S24" s="294"/>
      <c r="T24" s="294"/>
      <c r="U24" s="294"/>
      <c r="V24" s="294"/>
      <c r="W24" s="294"/>
      <c r="X24" s="294"/>
      <c r="Y24" s="294"/>
      <c r="Z24" s="294"/>
      <c r="AA24" s="294"/>
      <c r="AC24" s="61">
        <f>$AC$21-48</f>
        <v>46069</v>
      </c>
      <c r="AD24" s="62" t="s">
        <v>61</v>
      </c>
      <c r="AE24" s="61"/>
    </row>
    <row r="25" spans="1:38" x14ac:dyDescent="0.25">
      <c r="A25" s="294"/>
      <c r="B25" s="294"/>
      <c r="C25" s="294"/>
      <c r="D25" s="335"/>
      <c r="E25" s="331"/>
      <c r="F25" s="337"/>
      <c r="G25" s="331"/>
      <c r="H25" s="331"/>
      <c r="I25" s="334"/>
      <c r="J25" s="294"/>
      <c r="K25" s="294"/>
      <c r="L25" s="294"/>
      <c r="M25" s="294"/>
      <c r="N25" s="294"/>
      <c r="O25" s="294"/>
      <c r="P25" s="294"/>
      <c r="Q25" s="294"/>
      <c r="R25" s="294"/>
      <c r="S25" s="294"/>
      <c r="T25" s="294"/>
      <c r="U25" s="294"/>
      <c r="V25" s="294"/>
      <c r="W25" s="294"/>
      <c r="X25" s="294"/>
      <c r="Y25" s="294"/>
      <c r="Z25" s="294"/>
      <c r="AA25" s="294"/>
      <c r="AC25" s="61">
        <f>$AC$21-3</f>
        <v>46114</v>
      </c>
      <c r="AD25" s="62" t="s">
        <v>62</v>
      </c>
      <c r="AF25" s="61"/>
    </row>
    <row r="26" spans="1:38" x14ac:dyDescent="0.25">
      <c r="A26" s="294"/>
      <c r="B26" s="294"/>
      <c r="C26" s="294"/>
      <c r="D26" s="336">
        <f>AC25</f>
        <v>46114</v>
      </c>
      <c r="E26" s="331"/>
      <c r="F26" s="337" t="s">
        <v>62</v>
      </c>
      <c r="G26" s="331"/>
      <c r="H26" s="347"/>
      <c r="I26" s="334"/>
      <c r="J26" s="294"/>
      <c r="K26" s="294"/>
      <c r="L26" s="294"/>
      <c r="M26" s="294"/>
      <c r="N26" s="294"/>
      <c r="O26" s="294"/>
      <c r="P26" s="294"/>
      <c r="Q26" s="294"/>
      <c r="R26" s="294"/>
      <c r="S26" s="294"/>
      <c r="T26" s="294"/>
      <c r="U26" s="294"/>
      <c r="V26" s="294"/>
      <c r="W26" s="294"/>
      <c r="X26" s="294"/>
      <c r="Y26" s="294"/>
      <c r="Z26" s="294"/>
      <c r="AA26" s="294"/>
      <c r="AC26" s="61">
        <f>$AC$21-2</f>
        <v>46115</v>
      </c>
      <c r="AD26" s="62" t="s">
        <v>63</v>
      </c>
      <c r="AE26" s="61"/>
      <c r="AF26" s="62" t="s">
        <v>58</v>
      </c>
    </row>
    <row r="27" spans="1:38" ht="13" thickBot="1" x14ac:dyDescent="0.3">
      <c r="A27" s="294"/>
      <c r="B27" s="294"/>
      <c r="C27" s="294"/>
      <c r="D27" s="338"/>
      <c r="E27" s="339"/>
      <c r="F27" s="340"/>
      <c r="G27" s="339"/>
      <c r="H27" s="339"/>
      <c r="I27" s="341"/>
      <c r="J27" s="294"/>
      <c r="K27" s="294"/>
      <c r="L27" s="294"/>
      <c r="M27" s="294"/>
      <c r="N27" s="294"/>
      <c r="O27" s="294"/>
      <c r="P27" s="294"/>
      <c r="Q27" s="294"/>
      <c r="R27" s="294"/>
      <c r="S27" s="294"/>
      <c r="T27" s="294"/>
      <c r="U27" s="294"/>
      <c r="V27" s="294"/>
      <c r="W27" s="294"/>
      <c r="X27" s="294"/>
      <c r="Y27" s="294"/>
      <c r="Z27" s="294"/>
      <c r="AA27" s="294"/>
      <c r="AC27" s="61">
        <f>$AC$21+1</f>
        <v>46118</v>
      </c>
      <c r="AD27" s="62" t="s">
        <v>64</v>
      </c>
      <c r="AE27" s="61"/>
      <c r="AF27" s="62" t="s">
        <v>58</v>
      </c>
    </row>
    <row r="28" spans="1:38" x14ac:dyDescent="0.25">
      <c r="A28" s="294"/>
      <c r="B28" s="294"/>
      <c r="C28" s="294"/>
      <c r="D28" s="294"/>
      <c r="E28" s="294"/>
      <c r="F28" s="295"/>
      <c r="G28" s="294"/>
      <c r="H28" s="294"/>
      <c r="I28" s="294"/>
      <c r="J28" s="294"/>
      <c r="K28" s="294"/>
      <c r="L28" s="294"/>
      <c r="M28" s="294"/>
      <c r="N28" s="294"/>
      <c r="O28" s="294"/>
      <c r="P28" s="294"/>
      <c r="Q28" s="294"/>
      <c r="R28" s="294"/>
      <c r="S28" s="294"/>
      <c r="T28" s="294"/>
      <c r="U28" s="294"/>
      <c r="V28" s="294"/>
      <c r="W28" s="294"/>
      <c r="X28" s="294"/>
      <c r="Y28" s="294"/>
      <c r="Z28" s="294"/>
      <c r="AA28" s="294"/>
      <c r="AC28" s="61">
        <f>$AC$21+39</f>
        <v>46156</v>
      </c>
      <c r="AD28" s="83" t="s">
        <v>76</v>
      </c>
      <c r="AE28" s="61"/>
      <c r="AF28" s="62" t="s">
        <v>58</v>
      </c>
    </row>
    <row r="29" spans="1:38" x14ac:dyDescent="0.25">
      <c r="A29" s="294"/>
      <c r="B29" s="294"/>
      <c r="C29" s="294"/>
      <c r="D29" s="294"/>
      <c r="E29" s="294"/>
      <c r="F29" s="295"/>
      <c r="G29" s="294"/>
      <c r="H29" s="294"/>
      <c r="I29" s="294"/>
      <c r="J29" s="294"/>
      <c r="K29" s="294"/>
      <c r="L29" s="294"/>
      <c r="M29" s="294"/>
      <c r="N29" s="294"/>
      <c r="O29" s="294"/>
      <c r="P29" s="294"/>
      <c r="Q29" s="294"/>
      <c r="R29" s="294"/>
      <c r="S29" s="294"/>
      <c r="T29" s="294"/>
      <c r="U29" s="294"/>
      <c r="V29" s="294"/>
      <c r="W29" s="294"/>
      <c r="X29" s="294"/>
      <c r="Y29" s="294"/>
      <c r="Z29" s="294"/>
      <c r="AA29" s="294"/>
      <c r="AC29" s="61">
        <f>$AC$21+49</f>
        <v>46166</v>
      </c>
      <c r="AD29" s="62" t="s">
        <v>81</v>
      </c>
      <c r="AE29" s="61"/>
    </row>
    <row r="30" spans="1:38" x14ac:dyDescent="0.25">
      <c r="A30" s="294"/>
      <c r="B30" s="294"/>
      <c r="C30" s="294"/>
      <c r="D30" s="294"/>
      <c r="E30" s="294"/>
      <c r="F30" s="295"/>
      <c r="G30" s="294"/>
      <c r="H30" s="294"/>
      <c r="I30" s="294"/>
      <c r="J30" s="294"/>
      <c r="K30" s="294"/>
      <c r="L30" s="294"/>
      <c r="M30" s="294"/>
      <c r="N30" s="294"/>
      <c r="O30" s="294"/>
      <c r="P30" s="294"/>
      <c r="Q30" s="294"/>
      <c r="R30" s="294"/>
      <c r="S30" s="294"/>
      <c r="T30" s="294"/>
      <c r="U30" s="294"/>
      <c r="V30" s="294"/>
      <c r="W30" s="294"/>
      <c r="X30" s="294"/>
      <c r="Y30" s="294"/>
      <c r="Z30" s="294"/>
      <c r="AA30" s="294"/>
      <c r="AC30" s="61">
        <f>$AC$21+50</f>
        <v>46167</v>
      </c>
      <c r="AD30" s="62" t="s">
        <v>65</v>
      </c>
      <c r="AE30" s="61"/>
      <c r="AF30" s="62" t="s">
        <v>58</v>
      </c>
    </row>
    <row r="31" spans="1:38" x14ac:dyDescent="0.25">
      <c r="A31" s="294"/>
      <c r="B31" s="294"/>
      <c r="C31" s="294"/>
      <c r="D31" s="294"/>
      <c r="E31" s="294"/>
      <c r="F31" s="295"/>
      <c r="G31" s="294"/>
      <c r="H31" s="294"/>
      <c r="I31" s="294"/>
      <c r="J31" s="294"/>
      <c r="K31" s="294"/>
      <c r="L31" s="294"/>
      <c r="M31" s="294"/>
      <c r="N31" s="294"/>
      <c r="O31" s="294"/>
      <c r="P31" s="294"/>
      <c r="Q31" s="294"/>
      <c r="R31" s="294"/>
      <c r="S31" s="294"/>
      <c r="T31" s="294"/>
      <c r="U31" s="294"/>
      <c r="V31" s="294"/>
      <c r="W31" s="294"/>
      <c r="X31" s="294"/>
      <c r="Y31" s="294"/>
      <c r="Z31" s="294"/>
      <c r="AA31" s="294"/>
      <c r="AC31" s="61">
        <f>$AC$21+60</f>
        <v>46177</v>
      </c>
      <c r="AD31" s="62" t="s">
        <v>66</v>
      </c>
      <c r="AE31" s="61"/>
      <c r="AF31" s="62" t="s">
        <v>58</v>
      </c>
    </row>
    <row r="32" spans="1:38" x14ac:dyDescent="0.25">
      <c r="A32" s="294"/>
      <c r="B32" s="294"/>
      <c r="C32" s="294"/>
      <c r="D32" s="294"/>
      <c r="E32" s="294"/>
      <c r="F32" s="295"/>
      <c r="G32" s="294"/>
      <c r="H32" s="294"/>
      <c r="I32" s="294"/>
      <c r="J32" s="294"/>
      <c r="K32" s="294"/>
      <c r="L32" s="294"/>
      <c r="M32" s="294"/>
      <c r="N32" s="294"/>
      <c r="O32" s="294"/>
      <c r="P32" s="294"/>
      <c r="Q32" s="294"/>
      <c r="R32" s="294"/>
      <c r="S32" s="294"/>
      <c r="T32" s="294"/>
      <c r="U32" s="294"/>
      <c r="V32" s="294"/>
      <c r="W32" s="294"/>
      <c r="X32" s="294"/>
      <c r="Y32" s="294"/>
      <c r="Z32" s="294"/>
      <c r="AA32" s="294"/>
      <c r="AE32" s="61"/>
    </row>
    <row r="33" spans="1:31" x14ac:dyDescent="0.25">
      <c r="A33" s="294"/>
      <c r="B33" s="294"/>
      <c r="C33" s="294"/>
      <c r="D33" s="294"/>
      <c r="E33" s="294"/>
      <c r="F33" s="295"/>
      <c r="G33" s="294"/>
      <c r="H33" s="294"/>
      <c r="I33" s="294"/>
      <c r="J33" s="294"/>
      <c r="K33" s="294"/>
      <c r="L33" s="294"/>
      <c r="M33" s="294"/>
      <c r="N33" s="294"/>
      <c r="O33" s="294"/>
      <c r="P33" s="294"/>
      <c r="Q33" s="294"/>
      <c r="R33" s="294"/>
      <c r="S33" s="294"/>
      <c r="T33" s="294"/>
      <c r="U33" s="294"/>
      <c r="V33" s="294"/>
      <c r="W33" s="294"/>
      <c r="X33" s="294"/>
      <c r="Y33" s="294"/>
      <c r="Z33" s="294"/>
      <c r="AA33" s="294"/>
      <c r="AE33" s="61"/>
    </row>
    <row r="34" spans="1:31" x14ac:dyDescent="0.25">
      <c r="A34" s="294"/>
      <c r="B34" s="294"/>
      <c r="C34" s="294"/>
      <c r="D34" s="294"/>
      <c r="E34" s="294"/>
      <c r="F34" s="295"/>
      <c r="G34" s="294"/>
      <c r="H34" s="294"/>
      <c r="I34" s="294"/>
      <c r="J34" s="294"/>
      <c r="K34" s="294"/>
      <c r="L34" s="294"/>
      <c r="M34" s="294"/>
      <c r="N34" s="294"/>
      <c r="O34" s="294"/>
      <c r="P34" s="294"/>
      <c r="Q34" s="294"/>
      <c r="R34" s="294"/>
      <c r="S34" s="294"/>
      <c r="T34" s="294"/>
      <c r="U34" s="294"/>
      <c r="V34" s="294"/>
      <c r="W34" s="294"/>
      <c r="X34" s="294"/>
      <c r="Y34" s="294"/>
      <c r="Z34" s="294"/>
      <c r="AA34" s="294"/>
      <c r="AE34" s="61"/>
    </row>
    <row r="35" spans="1:31" x14ac:dyDescent="0.25">
      <c r="A35" s="294"/>
      <c r="B35" s="294"/>
      <c r="C35" s="294"/>
      <c r="D35" s="294"/>
      <c r="E35" s="294"/>
      <c r="F35" s="295"/>
      <c r="G35" s="294"/>
      <c r="H35" s="294"/>
      <c r="I35" s="294"/>
      <c r="J35" s="294"/>
      <c r="K35" s="294"/>
      <c r="L35" s="294"/>
      <c r="M35" s="294"/>
      <c r="N35" s="294"/>
      <c r="O35" s="294"/>
      <c r="P35" s="294"/>
      <c r="Q35" s="294"/>
      <c r="R35" s="294"/>
      <c r="S35" s="294"/>
      <c r="T35" s="294"/>
      <c r="U35" s="294"/>
      <c r="V35" s="294"/>
      <c r="W35" s="294"/>
      <c r="X35" s="294"/>
      <c r="Y35" s="294"/>
      <c r="Z35" s="294"/>
      <c r="AA35" s="294"/>
      <c r="AE35" s="61"/>
    </row>
    <row r="36" spans="1:31" x14ac:dyDescent="0.25">
      <c r="A36" s="294"/>
      <c r="B36" s="294"/>
      <c r="C36" s="294"/>
      <c r="D36" s="294"/>
      <c r="E36" s="294"/>
      <c r="F36" s="295"/>
      <c r="G36" s="294"/>
      <c r="H36" s="294"/>
      <c r="I36" s="294"/>
      <c r="J36" s="294"/>
      <c r="K36" s="294"/>
      <c r="L36" s="294"/>
      <c r="M36" s="294"/>
      <c r="N36" s="294"/>
      <c r="O36" s="294"/>
      <c r="P36" s="294"/>
      <c r="Q36" s="294"/>
      <c r="R36" s="294"/>
      <c r="S36" s="294"/>
      <c r="T36" s="294"/>
      <c r="U36" s="294"/>
      <c r="V36" s="294"/>
      <c r="W36" s="294"/>
      <c r="X36" s="294"/>
      <c r="Y36" s="294"/>
      <c r="Z36" s="294"/>
      <c r="AA36" s="294"/>
      <c r="AE36" s="61"/>
    </row>
    <row r="37" spans="1:31" x14ac:dyDescent="0.25">
      <c r="A37" s="294"/>
      <c r="B37" s="294"/>
      <c r="C37" s="294"/>
      <c r="D37" s="294"/>
      <c r="E37" s="294"/>
      <c r="F37" s="295"/>
      <c r="G37" s="294"/>
      <c r="H37" s="294"/>
      <c r="I37" s="294"/>
      <c r="J37" s="294"/>
      <c r="K37" s="294"/>
      <c r="L37" s="294"/>
      <c r="M37" s="294"/>
      <c r="N37" s="294"/>
      <c r="O37" s="294"/>
      <c r="P37" s="294"/>
      <c r="Q37" s="294"/>
      <c r="R37" s="294"/>
      <c r="S37" s="294"/>
      <c r="T37" s="294"/>
      <c r="U37" s="294"/>
      <c r="V37" s="294"/>
      <c r="W37" s="294"/>
      <c r="X37" s="294"/>
      <c r="Y37" s="294"/>
      <c r="Z37" s="294"/>
      <c r="AA37" s="294"/>
      <c r="AE37" s="61"/>
    </row>
    <row r="38" spans="1:31" x14ac:dyDescent="0.25">
      <c r="A38" s="294"/>
      <c r="B38" s="294"/>
      <c r="C38" s="294"/>
      <c r="D38" s="294"/>
      <c r="E38" s="294"/>
      <c r="F38" s="295"/>
      <c r="G38" s="294"/>
      <c r="H38" s="294"/>
      <c r="I38" s="294"/>
      <c r="J38" s="294"/>
      <c r="K38" s="294"/>
      <c r="L38" s="294"/>
      <c r="M38" s="294"/>
      <c r="N38" s="294"/>
      <c r="O38" s="294"/>
      <c r="P38" s="294"/>
      <c r="Q38" s="294"/>
      <c r="R38" s="294"/>
      <c r="S38" s="294"/>
      <c r="T38" s="294"/>
      <c r="U38" s="294"/>
      <c r="V38" s="294"/>
      <c r="W38" s="294"/>
      <c r="X38" s="294"/>
      <c r="Y38" s="294"/>
      <c r="Z38" s="294"/>
      <c r="AA38" s="294"/>
      <c r="AE38" s="61"/>
    </row>
    <row r="39" spans="1:31" x14ac:dyDescent="0.25">
      <c r="A39" s="294"/>
      <c r="B39" s="294"/>
      <c r="C39" s="294"/>
      <c r="D39" s="294"/>
      <c r="E39" s="294"/>
      <c r="F39" s="295"/>
      <c r="G39" s="294"/>
      <c r="H39" s="294"/>
      <c r="I39" s="294"/>
      <c r="J39" s="294"/>
      <c r="K39" s="294"/>
      <c r="L39" s="294"/>
      <c r="M39" s="294"/>
      <c r="N39" s="294"/>
      <c r="O39" s="294"/>
      <c r="P39" s="294"/>
      <c r="Q39" s="294"/>
      <c r="R39" s="294"/>
      <c r="S39" s="294"/>
      <c r="T39" s="294"/>
      <c r="U39" s="294"/>
      <c r="V39" s="294"/>
      <c r="W39" s="294"/>
      <c r="X39" s="294"/>
      <c r="Y39" s="294"/>
      <c r="Z39" s="294"/>
      <c r="AA39" s="294"/>
      <c r="AE39" s="61"/>
    </row>
    <row r="40" spans="1:31" x14ac:dyDescent="0.25">
      <c r="A40" s="294"/>
      <c r="B40" s="294"/>
      <c r="C40" s="294"/>
      <c r="D40" s="294"/>
      <c r="E40" s="294"/>
      <c r="F40" s="295"/>
      <c r="G40" s="294"/>
      <c r="H40" s="294"/>
      <c r="I40" s="294"/>
      <c r="J40" s="294"/>
      <c r="K40" s="294"/>
      <c r="L40" s="294"/>
      <c r="M40" s="294"/>
      <c r="N40" s="294"/>
      <c r="O40" s="294"/>
      <c r="P40" s="294"/>
      <c r="Q40" s="294"/>
      <c r="R40" s="294"/>
      <c r="S40" s="294"/>
      <c r="T40" s="294"/>
      <c r="U40" s="294"/>
      <c r="V40" s="294"/>
      <c r="W40" s="294"/>
      <c r="X40" s="294"/>
      <c r="Y40" s="294"/>
      <c r="Z40" s="294"/>
      <c r="AA40" s="294"/>
      <c r="AE40" s="61"/>
    </row>
    <row r="41" spans="1:31" x14ac:dyDescent="0.25">
      <c r="A41" s="294"/>
      <c r="B41" s="294"/>
      <c r="C41" s="294"/>
      <c r="D41" s="294"/>
      <c r="E41" s="294"/>
      <c r="F41" s="295"/>
      <c r="G41" s="294"/>
      <c r="H41" s="294"/>
      <c r="I41" s="294"/>
      <c r="J41" s="294"/>
      <c r="K41" s="294"/>
      <c r="L41" s="294"/>
      <c r="M41" s="294"/>
      <c r="N41" s="294"/>
      <c r="O41" s="294"/>
      <c r="P41" s="294"/>
      <c r="Q41" s="294"/>
      <c r="R41" s="294"/>
      <c r="S41" s="294"/>
      <c r="T41" s="294"/>
      <c r="U41" s="294"/>
      <c r="V41" s="294"/>
      <c r="W41" s="294"/>
      <c r="X41" s="294"/>
      <c r="Y41" s="294"/>
      <c r="Z41" s="294"/>
      <c r="AA41" s="294"/>
      <c r="AE41" s="61"/>
    </row>
    <row r="42" spans="1:31" x14ac:dyDescent="0.25">
      <c r="A42" s="294"/>
      <c r="B42" s="294"/>
      <c r="C42" s="294"/>
      <c r="D42" s="294"/>
      <c r="E42" s="294"/>
      <c r="F42" s="295"/>
      <c r="G42" s="294"/>
      <c r="H42" s="294"/>
      <c r="I42" s="294"/>
      <c r="J42" s="294"/>
      <c r="K42" s="294"/>
      <c r="L42" s="294"/>
      <c r="M42" s="294"/>
      <c r="N42" s="294"/>
      <c r="O42" s="294"/>
      <c r="P42" s="294"/>
      <c r="Q42" s="294"/>
      <c r="R42" s="294"/>
      <c r="S42" s="294"/>
      <c r="T42" s="294"/>
      <c r="U42" s="294"/>
      <c r="V42" s="294"/>
      <c r="W42" s="294"/>
      <c r="X42" s="294"/>
      <c r="Y42" s="294"/>
      <c r="Z42" s="294"/>
      <c r="AA42" s="294"/>
      <c r="AE42" s="61"/>
    </row>
    <row r="43" spans="1:31" x14ac:dyDescent="0.25">
      <c r="A43" s="294"/>
      <c r="B43" s="294"/>
      <c r="C43" s="294"/>
      <c r="D43" s="294"/>
      <c r="E43" s="294"/>
      <c r="F43" s="295"/>
      <c r="G43" s="294"/>
      <c r="H43" s="294"/>
      <c r="I43" s="294"/>
      <c r="J43" s="294"/>
      <c r="K43" s="294"/>
      <c r="L43" s="294"/>
      <c r="M43" s="294"/>
      <c r="N43" s="294"/>
      <c r="O43" s="294"/>
      <c r="P43" s="294"/>
      <c r="Q43" s="294"/>
      <c r="R43" s="294"/>
      <c r="S43" s="294"/>
      <c r="T43" s="294"/>
      <c r="U43" s="294"/>
      <c r="V43" s="294"/>
      <c r="W43" s="294"/>
      <c r="X43" s="294"/>
      <c r="Y43" s="294"/>
      <c r="Z43" s="294"/>
      <c r="AA43" s="294"/>
      <c r="AE43" s="61"/>
    </row>
    <row r="44" spans="1:31" x14ac:dyDescent="0.25">
      <c r="A44" s="294"/>
      <c r="B44" s="294"/>
      <c r="C44" s="294"/>
      <c r="D44" s="294"/>
      <c r="E44" s="294"/>
      <c r="F44" s="295"/>
      <c r="G44" s="294"/>
      <c r="H44" s="294"/>
      <c r="I44" s="294"/>
      <c r="J44" s="294"/>
      <c r="K44" s="294"/>
      <c r="L44" s="294"/>
      <c r="M44" s="294"/>
      <c r="N44" s="294"/>
      <c r="O44" s="294"/>
      <c r="P44" s="294"/>
      <c r="Q44" s="294"/>
      <c r="R44" s="294"/>
      <c r="S44" s="294"/>
      <c r="T44" s="294"/>
      <c r="U44" s="294"/>
      <c r="V44" s="294"/>
      <c r="W44" s="294"/>
      <c r="X44" s="294"/>
      <c r="Y44" s="294"/>
      <c r="Z44" s="294"/>
      <c r="AA44" s="294"/>
      <c r="AE44" s="61"/>
    </row>
    <row r="45" spans="1:31" x14ac:dyDescent="0.25">
      <c r="A45" s="294"/>
      <c r="B45" s="294"/>
      <c r="C45" s="294"/>
      <c r="D45" s="294"/>
      <c r="E45" s="294"/>
      <c r="F45" s="295"/>
      <c r="G45" s="294"/>
      <c r="H45" s="294"/>
      <c r="I45" s="294"/>
      <c r="J45" s="294"/>
      <c r="K45" s="294"/>
      <c r="L45" s="294"/>
      <c r="M45" s="294"/>
      <c r="N45" s="294"/>
      <c r="O45" s="294"/>
      <c r="P45" s="294"/>
      <c r="Q45" s="294"/>
      <c r="R45" s="294"/>
      <c r="S45" s="294"/>
      <c r="T45" s="294"/>
      <c r="U45" s="294"/>
      <c r="V45" s="294"/>
      <c r="W45" s="294"/>
      <c r="X45" s="294"/>
      <c r="Y45" s="294"/>
      <c r="Z45" s="294"/>
      <c r="AA45" s="294"/>
      <c r="AE45" s="61"/>
    </row>
    <row r="46" spans="1:31" x14ac:dyDescent="0.25">
      <c r="A46" s="294"/>
      <c r="B46" s="294"/>
      <c r="C46" s="294"/>
      <c r="D46" s="294"/>
      <c r="E46" s="294"/>
      <c r="F46" s="295"/>
      <c r="G46" s="294"/>
      <c r="H46" s="294"/>
      <c r="I46" s="294"/>
      <c r="J46" s="294"/>
      <c r="K46" s="294"/>
      <c r="L46" s="294"/>
      <c r="M46" s="294"/>
      <c r="N46" s="294"/>
      <c r="O46" s="294"/>
      <c r="P46" s="294"/>
      <c r="Q46" s="294"/>
      <c r="R46" s="294"/>
      <c r="S46" s="294"/>
      <c r="T46" s="294"/>
      <c r="U46" s="294"/>
      <c r="V46" s="294"/>
      <c r="W46" s="294"/>
      <c r="X46" s="294"/>
      <c r="Y46" s="294"/>
      <c r="Z46" s="294"/>
      <c r="AA46" s="294"/>
      <c r="AE46" s="61"/>
    </row>
    <row r="47" spans="1:31" x14ac:dyDescent="0.25">
      <c r="A47" s="294"/>
      <c r="B47" s="294"/>
      <c r="C47" s="294"/>
      <c r="D47" s="294"/>
      <c r="E47" s="294"/>
      <c r="F47" s="295"/>
      <c r="G47" s="294"/>
      <c r="H47" s="294"/>
      <c r="I47" s="294"/>
      <c r="J47" s="294"/>
      <c r="K47" s="294"/>
      <c r="L47" s="294"/>
      <c r="M47" s="294"/>
      <c r="N47" s="294"/>
      <c r="O47" s="294"/>
      <c r="P47" s="294"/>
      <c r="Q47" s="294"/>
      <c r="R47" s="294"/>
      <c r="S47" s="294"/>
      <c r="T47" s="294"/>
      <c r="U47" s="294"/>
      <c r="V47" s="294"/>
      <c r="W47" s="294"/>
      <c r="X47" s="294"/>
      <c r="Y47" s="294"/>
      <c r="Z47" s="294"/>
      <c r="AA47" s="294"/>
      <c r="AE47" s="61"/>
    </row>
    <row r="48" spans="1:31" x14ac:dyDescent="0.25">
      <c r="A48" s="294"/>
      <c r="B48" s="294"/>
      <c r="C48" s="294"/>
      <c r="D48" s="294"/>
      <c r="E48" s="294"/>
      <c r="F48" s="295"/>
      <c r="G48" s="294"/>
      <c r="H48" s="294"/>
      <c r="I48" s="294"/>
      <c r="J48" s="294"/>
      <c r="K48" s="294"/>
      <c r="L48" s="294"/>
      <c r="M48" s="294"/>
      <c r="N48" s="294"/>
      <c r="O48" s="294"/>
      <c r="P48" s="294"/>
      <c r="Q48" s="294"/>
      <c r="R48" s="294"/>
      <c r="S48" s="294"/>
      <c r="T48" s="294"/>
      <c r="U48" s="294"/>
      <c r="V48" s="294"/>
      <c r="W48" s="294"/>
      <c r="X48" s="294"/>
      <c r="Y48" s="294"/>
      <c r="Z48" s="294"/>
      <c r="AA48" s="294"/>
      <c r="AE48" s="61"/>
    </row>
    <row r="49" spans="1:31" x14ac:dyDescent="0.25">
      <c r="A49" s="294"/>
      <c r="B49" s="294"/>
      <c r="C49" s="294"/>
      <c r="D49" s="294"/>
      <c r="E49" s="294"/>
      <c r="F49" s="295"/>
      <c r="G49" s="294"/>
      <c r="H49" s="294"/>
      <c r="I49" s="294"/>
      <c r="J49" s="294"/>
      <c r="K49" s="294"/>
      <c r="L49" s="294"/>
      <c r="M49" s="294"/>
      <c r="N49" s="294"/>
      <c r="O49" s="294"/>
      <c r="P49" s="294"/>
      <c r="Q49" s="294"/>
      <c r="R49" s="294"/>
      <c r="S49" s="294"/>
      <c r="T49" s="294"/>
      <c r="U49" s="294"/>
      <c r="V49" s="294"/>
      <c r="W49" s="294"/>
      <c r="X49" s="294"/>
      <c r="Y49" s="294"/>
      <c r="Z49" s="294"/>
      <c r="AA49" s="294"/>
      <c r="AE49" s="61"/>
    </row>
    <row r="50" spans="1:31" x14ac:dyDescent="0.25">
      <c r="A50" s="294"/>
      <c r="B50" s="294"/>
      <c r="C50" s="294"/>
      <c r="D50" s="294"/>
      <c r="E50" s="294"/>
      <c r="F50" s="295"/>
      <c r="G50" s="294"/>
      <c r="H50" s="294"/>
      <c r="I50" s="294"/>
      <c r="J50" s="294"/>
      <c r="K50" s="294"/>
      <c r="L50" s="294"/>
      <c r="M50" s="294"/>
      <c r="N50" s="294"/>
      <c r="O50" s="294"/>
      <c r="P50" s="294"/>
      <c r="Q50" s="294"/>
      <c r="R50" s="294"/>
      <c r="S50" s="294"/>
      <c r="T50" s="294"/>
      <c r="U50" s="294"/>
      <c r="V50" s="294"/>
      <c r="W50" s="294"/>
      <c r="X50" s="294"/>
      <c r="Y50" s="294"/>
      <c r="Z50" s="294"/>
      <c r="AA50" s="294"/>
      <c r="AE50" s="61"/>
    </row>
    <row r="51" spans="1:31" x14ac:dyDescent="0.25">
      <c r="A51" s="294"/>
      <c r="B51" s="294"/>
      <c r="C51" s="294"/>
      <c r="D51" s="294"/>
      <c r="E51" s="294"/>
      <c r="F51" s="295"/>
      <c r="G51" s="294"/>
      <c r="H51" s="294"/>
      <c r="I51" s="294"/>
      <c r="J51" s="294"/>
      <c r="K51" s="294"/>
      <c r="L51" s="294"/>
      <c r="M51" s="294"/>
      <c r="N51" s="294"/>
      <c r="O51" s="294"/>
      <c r="P51" s="294"/>
      <c r="Q51" s="294"/>
      <c r="R51" s="294"/>
      <c r="S51" s="294"/>
      <c r="T51" s="294"/>
      <c r="U51" s="294"/>
      <c r="V51" s="294"/>
      <c r="W51" s="294"/>
      <c r="X51" s="294"/>
      <c r="Y51" s="294"/>
      <c r="Z51" s="294"/>
      <c r="AA51" s="294"/>
      <c r="AE51" s="61"/>
    </row>
    <row r="52" spans="1:31" x14ac:dyDescent="0.25">
      <c r="A52" s="294"/>
      <c r="B52" s="294"/>
      <c r="C52" s="294"/>
      <c r="D52" s="294"/>
      <c r="E52" s="294"/>
      <c r="F52" s="295"/>
      <c r="G52" s="294"/>
      <c r="H52" s="294"/>
      <c r="I52" s="294"/>
      <c r="J52" s="294"/>
      <c r="K52" s="294"/>
      <c r="L52" s="294"/>
      <c r="M52" s="294"/>
      <c r="N52" s="294"/>
      <c r="O52" s="294"/>
      <c r="P52" s="294"/>
      <c r="Q52" s="294"/>
      <c r="R52" s="294"/>
      <c r="S52" s="294"/>
      <c r="T52" s="294"/>
      <c r="U52" s="294"/>
      <c r="V52" s="294"/>
      <c r="W52" s="294"/>
      <c r="X52" s="294"/>
      <c r="Y52" s="294"/>
      <c r="Z52" s="294"/>
      <c r="AA52" s="294"/>
      <c r="AE52" s="61"/>
    </row>
    <row r="53" spans="1:31" x14ac:dyDescent="0.25">
      <c r="A53" s="294"/>
      <c r="B53" s="294"/>
      <c r="C53" s="294"/>
      <c r="D53" s="294"/>
      <c r="E53" s="294"/>
      <c r="F53" s="295"/>
      <c r="G53" s="294"/>
      <c r="H53" s="294"/>
      <c r="I53" s="294"/>
      <c r="J53" s="294"/>
      <c r="K53" s="294"/>
      <c r="L53" s="294"/>
      <c r="M53" s="294"/>
      <c r="N53" s="294"/>
      <c r="O53" s="294"/>
      <c r="P53" s="294"/>
      <c r="Q53" s="294"/>
      <c r="R53" s="294"/>
      <c r="S53" s="294"/>
      <c r="T53" s="294"/>
      <c r="U53" s="294"/>
      <c r="V53" s="294"/>
      <c r="W53" s="294"/>
      <c r="X53" s="294"/>
      <c r="Y53" s="294"/>
      <c r="Z53" s="294"/>
      <c r="AA53" s="294"/>
      <c r="AE53" s="61"/>
    </row>
    <row r="54" spans="1:31" x14ac:dyDescent="0.25">
      <c r="A54" s="294"/>
      <c r="B54" s="294"/>
      <c r="C54" s="294"/>
      <c r="D54" s="294"/>
      <c r="E54" s="294"/>
      <c r="F54" s="295"/>
      <c r="G54" s="294"/>
      <c r="H54" s="294"/>
      <c r="I54" s="294"/>
      <c r="J54" s="294"/>
      <c r="K54" s="294"/>
      <c r="L54" s="294"/>
      <c r="M54" s="294"/>
      <c r="N54" s="294"/>
      <c r="O54" s="294"/>
      <c r="P54" s="294"/>
      <c r="Q54" s="294"/>
      <c r="R54" s="294"/>
      <c r="S54" s="294"/>
      <c r="T54" s="294"/>
      <c r="U54" s="294"/>
      <c r="V54" s="294"/>
      <c r="W54" s="294"/>
      <c r="X54" s="294"/>
      <c r="Y54" s="294"/>
      <c r="Z54" s="294"/>
      <c r="AA54" s="294"/>
      <c r="AE54" s="61"/>
    </row>
    <row r="55" spans="1:31" x14ac:dyDescent="0.25">
      <c r="A55" s="294"/>
      <c r="B55" s="294"/>
      <c r="C55" s="294"/>
      <c r="D55" s="294"/>
      <c r="E55" s="294"/>
      <c r="F55" s="295"/>
      <c r="G55" s="294"/>
      <c r="H55" s="294"/>
      <c r="I55" s="294"/>
      <c r="J55" s="294"/>
      <c r="K55" s="294"/>
      <c r="L55" s="294"/>
      <c r="M55" s="294"/>
      <c r="N55" s="294"/>
      <c r="O55" s="294"/>
      <c r="P55" s="294"/>
      <c r="Q55" s="294"/>
      <c r="R55" s="294"/>
      <c r="S55" s="294"/>
      <c r="T55" s="294"/>
      <c r="U55" s="294"/>
      <c r="V55" s="294"/>
      <c r="W55" s="294"/>
      <c r="X55" s="294"/>
      <c r="Y55" s="294"/>
      <c r="Z55" s="294"/>
      <c r="AA55" s="294"/>
      <c r="AE55" s="61"/>
    </row>
    <row r="56" spans="1:31" x14ac:dyDescent="0.25">
      <c r="A56" s="294"/>
      <c r="B56" s="294"/>
      <c r="C56" s="294"/>
      <c r="D56" s="294"/>
      <c r="E56" s="294"/>
      <c r="F56" s="295"/>
      <c r="G56" s="294"/>
      <c r="H56" s="294"/>
      <c r="I56" s="294"/>
      <c r="J56" s="294"/>
      <c r="K56" s="294"/>
      <c r="L56" s="294"/>
      <c r="M56" s="294"/>
      <c r="N56" s="294"/>
      <c r="O56" s="294"/>
      <c r="P56" s="294"/>
      <c r="Q56" s="294"/>
      <c r="R56" s="294"/>
      <c r="S56" s="294"/>
      <c r="T56" s="294"/>
      <c r="U56" s="294"/>
      <c r="V56" s="294"/>
      <c r="W56" s="294"/>
      <c r="X56" s="294"/>
      <c r="Y56" s="294"/>
      <c r="Z56" s="294"/>
      <c r="AA56" s="294"/>
      <c r="AE56" s="61"/>
    </row>
    <row r="57" spans="1:31" x14ac:dyDescent="0.25">
      <c r="A57" s="294"/>
      <c r="B57" s="294"/>
      <c r="C57" s="294"/>
      <c r="D57" s="294"/>
      <c r="E57" s="294"/>
      <c r="F57" s="295"/>
      <c r="G57" s="294"/>
      <c r="H57" s="294"/>
      <c r="I57" s="294"/>
      <c r="J57" s="294"/>
      <c r="K57" s="294"/>
      <c r="L57" s="294"/>
      <c r="M57" s="294"/>
      <c r="N57" s="294"/>
      <c r="O57" s="294"/>
      <c r="P57" s="294"/>
      <c r="Q57" s="294"/>
      <c r="R57" s="294"/>
      <c r="S57" s="294"/>
      <c r="T57" s="294"/>
      <c r="U57" s="294"/>
      <c r="V57" s="294"/>
      <c r="W57" s="294"/>
      <c r="X57" s="294"/>
      <c r="Y57" s="294"/>
      <c r="Z57" s="294"/>
      <c r="AA57" s="294"/>
      <c r="AE57" s="61"/>
    </row>
    <row r="58" spans="1:31" x14ac:dyDescent="0.25">
      <c r="A58" s="294"/>
      <c r="B58" s="294"/>
      <c r="C58" s="294"/>
      <c r="D58" s="294"/>
      <c r="E58" s="294"/>
      <c r="F58" s="295"/>
      <c r="G58" s="294"/>
      <c r="H58" s="294"/>
      <c r="I58" s="294"/>
      <c r="J58" s="294"/>
      <c r="K58" s="294"/>
      <c r="L58" s="294"/>
      <c r="M58" s="294"/>
      <c r="N58" s="294"/>
      <c r="O58" s="294"/>
      <c r="P58" s="294"/>
      <c r="Q58" s="294"/>
      <c r="R58" s="294"/>
      <c r="S58" s="294"/>
      <c r="T58" s="294"/>
      <c r="U58" s="294"/>
      <c r="V58" s="294"/>
      <c r="W58" s="294"/>
      <c r="X58" s="294"/>
      <c r="Y58" s="294"/>
      <c r="Z58" s="294"/>
      <c r="AA58" s="294"/>
      <c r="AE58" s="61"/>
    </row>
    <row r="59" spans="1:31" x14ac:dyDescent="0.25">
      <c r="A59" s="294"/>
      <c r="B59" s="294"/>
      <c r="C59" s="294"/>
      <c r="D59" s="294"/>
      <c r="E59" s="294"/>
      <c r="F59" s="295"/>
      <c r="G59" s="294"/>
      <c r="H59" s="294"/>
      <c r="I59" s="294"/>
      <c r="J59" s="294"/>
      <c r="K59" s="294"/>
      <c r="L59" s="294"/>
      <c r="M59" s="294"/>
      <c r="N59" s="294"/>
      <c r="O59" s="294"/>
      <c r="P59" s="294"/>
      <c r="Q59" s="294"/>
      <c r="R59" s="294"/>
      <c r="S59" s="294"/>
      <c r="T59" s="294"/>
      <c r="U59" s="294"/>
      <c r="V59" s="294"/>
      <c r="W59" s="294"/>
      <c r="X59" s="294"/>
      <c r="Y59" s="294"/>
      <c r="Z59" s="294"/>
      <c r="AA59" s="294"/>
      <c r="AE59" s="61"/>
    </row>
    <row r="60" spans="1:31" x14ac:dyDescent="0.25">
      <c r="A60" s="294"/>
      <c r="B60" s="294"/>
      <c r="C60" s="294"/>
      <c r="D60" s="294"/>
      <c r="E60" s="294"/>
      <c r="F60" s="295"/>
      <c r="G60" s="294"/>
      <c r="H60" s="294"/>
      <c r="I60" s="294"/>
      <c r="J60" s="294"/>
      <c r="K60" s="294"/>
      <c r="L60" s="294"/>
      <c r="M60" s="294"/>
      <c r="N60" s="294"/>
      <c r="O60" s="294"/>
      <c r="P60" s="294"/>
      <c r="Q60" s="294"/>
      <c r="R60" s="294"/>
      <c r="S60" s="294"/>
      <c r="T60" s="294"/>
      <c r="U60" s="294"/>
      <c r="V60" s="294"/>
      <c r="W60" s="294"/>
      <c r="X60" s="294"/>
      <c r="Y60" s="294"/>
      <c r="Z60" s="294"/>
      <c r="AA60" s="294"/>
      <c r="AE60" s="61"/>
    </row>
    <row r="61" spans="1:31" x14ac:dyDescent="0.25">
      <c r="A61" s="294"/>
      <c r="B61" s="294"/>
      <c r="C61" s="294"/>
      <c r="D61" s="294"/>
      <c r="E61" s="294"/>
      <c r="F61" s="295"/>
      <c r="G61" s="294"/>
      <c r="H61" s="294"/>
      <c r="I61" s="294"/>
      <c r="J61" s="294"/>
      <c r="K61" s="294"/>
      <c r="L61" s="294"/>
      <c r="M61" s="294"/>
      <c r="N61" s="294"/>
      <c r="O61" s="294"/>
      <c r="P61" s="294"/>
      <c r="Q61" s="294"/>
      <c r="R61" s="294"/>
      <c r="S61" s="294"/>
      <c r="T61" s="294"/>
      <c r="U61" s="294"/>
      <c r="V61" s="294"/>
      <c r="W61" s="294"/>
      <c r="X61" s="294"/>
      <c r="Y61" s="294"/>
      <c r="Z61" s="294"/>
      <c r="AA61" s="294"/>
      <c r="AE61" s="61"/>
    </row>
    <row r="62" spans="1:31" x14ac:dyDescent="0.25">
      <c r="A62" s="294"/>
      <c r="B62" s="294"/>
      <c r="C62" s="294"/>
      <c r="D62" s="294"/>
      <c r="E62" s="294"/>
      <c r="F62" s="295"/>
      <c r="G62" s="294"/>
      <c r="H62" s="294"/>
      <c r="I62" s="294"/>
      <c r="J62" s="294"/>
      <c r="K62" s="294"/>
      <c r="L62" s="294"/>
      <c r="M62" s="294"/>
      <c r="N62" s="294"/>
      <c r="O62" s="294"/>
      <c r="P62" s="294"/>
      <c r="Q62" s="294"/>
      <c r="R62" s="294"/>
      <c r="S62" s="294"/>
      <c r="T62" s="294"/>
      <c r="U62" s="294"/>
      <c r="V62" s="294"/>
      <c r="W62" s="294"/>
      <c r="X62" s="294"/>
      <c r="Y62" s="294"/>
      <c r="Z62" s="294"/>
      <c r="AA62" s="294"/>
      <c r="AE62" s="61"/>
    </row>
    <row r="63" spans="1:31" x14ac:dyDescent="0.25">
      <c r="A63" s="294"/>
      <c r="B63" s="294"/>
      <c r="C63" s="294"/>
      <c r="D63" s="294"/>
      <c r="E63" s="294"/>
      <c r="F63" s="295"/>
      <c r="G63" s="294"/>
      <c r="H63" s="294"/>
      <c r="I63" s="294"/>
      <c r="J63" s="294"/>
      <c r="K63" s="294"/>
      <c r="L63" s="294"/>
      <c r="M63" s="294"/>
      <c r="N63" s="294"/>
      <c r="O63" s="294"/>
      <c r="P63" s="294"/>
      <c r="Q63" s="294"/>
      <c r="R63" s="294"/>
      <c r="S63" s="294"/>
      <c r="T63" s="294"/>
      <c r="U63" s="294"/>
      <c r="V63" s="294"/>
      <c r="W63" s="294"/>
      <c r="X63" s="294"/>
      <c r="Y63" s="294"/>
      <c r="Z63" s="294"/>
      <c r="AA63" s="294"/>
      <c r="AE63" s="61"/>
    </row>
    <row r="64" spans="1:31" x14ac:dyDescent="0.25">
      <c r="A64" s="294"/>
      <c r="B64" s="294"/>
      <c r="C64" s="294"/>
      <c r="D64" s="294"/>
      <c r="E64" s="294"/>
      <c r="F64" s="295"/>
      <c r="G64" s="294"/>
      <c r="H64" s="294"/>
      <c r="I64" s="294"/>
      <c r="J64" s="294"/>
      <c r="K64" s="294"/>
      <c r="L64" s="294"/>
      <c r="M64" s="294"/>
      <c r="N64" s="294"/>
      <c r="O64" s="294"/>
      <c r="P64" s="294"/>
      <c r="Q64" s="294"/>
      <c r="R64" s="294"/>
      <c r="S64" s="294"/>
      <c r="T64" s="294"/>
      <c r="U64" s="294"/>
      <c r="V64" s="294"/>
      <c r="W64" s="294"/>
      <c r="X64" s="294"/>
      <c r="Y64" s="294"/>
      <c r="Z64" s="294"/>
      <c r="AA64" s="294"/>
      <c r="AE64" s="61"/>
    </row>
    <row r="65" spans="1:31" x14ac:dyDescent="0.25">
      <c r="A65" s="294"/>
      <c r="B65" s="294"/>
      <c r="C65" s="294"/>
      <c r="D65" s="294"/>
      <c r="E65" s="294"/>
      <c r="F65" s="295"/>
      <c r="G65" s="294"/>
      <c r="H65" s="294"/>
      <c r="I65" s="294"/>
      <c r="J65" s="294"/>
      <c r="K65" s="294"/>
      <c r="L65" s="294"/>
      <c r="M65" s="294"/>
      <c r="N65" s="294"/>
      <c r="O65" s="294"/>
      <c r="P65" s="294"/>
      <c r="Q65" s="294"/>
      <c r="R65" s="294"/>
      <c r="S65" s="294"/>
      <c r="T65" s="294"/>
      <c r="U65" s="294"/>
      <c r="V65" s="294"/>
      <c r="W65" s="294"/>
      <c r="X65" s="294"/>
      <c r="Y65" s="294"/>
      <c r="Z65" s="294"/>
      <c r="AA65" s="294"/>
      <c r="AE65" s="61"/>
    </row>
    <row r="66" spans="1:31" x14ac:dyDescent="0.25">
      <c r="A66" s="294"/>
      <c r="B66" s="294"/>
      <c r="C66" s="294"/>
      <c r="D66" s="294"/>
      <c r="E66" s="294"/>
      <c r="F66" s="295"/>
      <c r="G66" s="294"/>
      <c r="H66" s="294"/>
      <c r="I66" s="294"/>
      <c r="J66" s="294"/>
      <c r="K66" s="294"/>
      <c r="L66" s="294"/>
      <c r="M66" s="294"/>
      <c r="N66" s="294"/>
      <c r="O66" s="294"/>
      <c r="P66" s="294"/>
      <c r="Q66" s="294"/>
      <c r="R66" s="294"/>
      <c r="S66" s="294"/>
      <c r="T66" s="294"/>
      <c r="U66" s="294"/>
      <c r="V66" s="294"/>
      <c r="W66" s="294"/>
      <c r="X66" s="294"/>
      <c r="Y66" s="294"/>
      <c r="Z66" s="294"/>
      <c r="AA66" s="294"/>
      <c r="AE66" s="61"/>
    </row>
    <row r="67" spans="1:31" x14ac:dyDescent="0.25">
      <c r="A67" s="294"/>
      <c r="B67" s="294"/>
      <c r="C67" s="294"/>
      <c r="D67" s="294"/>
      <c r="E67" s="294"/>
      <c r="F67" s="295"/>
      <c r="G67" s="294"/>
      <c r="H67" s="294"/>
      <c r="I67" s="294"/>
      <c r="J67" s="294"/>
      <c r="K67" s="294"/>
      <c r="L67" s="294"/>
      <c r="M67" s="294"/>
      <c r="N67" s="294"/>
      <c r="O67" s="294"/>
      <c r="P67" s="294"/>
      <c r="Q67" s="294"/>
      <c r="R67" s="294"/>
      <c r="S67" s="294"/>
      <c r="T67" s="294"/>
      <c r="U67" s="294"/>
      <c r="V67" s="294"/>
      <c r="W67" s="294"/>
      <c r="X67" s="294"/>
      <c r="Y67" s="294"/>
      <c r="Z67" s="294"/>
      <c r="AA67" s="294"/>
      <c r="AE67" s="61"/>
    </row>
    <row r="68" spans="1:31" x14ac:dyDescent="0.25">
      <c r="A68" s="294"/>
      <c r="B68" s="294"/>
      <c r="C68" s="294"/>
      <c r="D68" s="294"/>
      <c r="E68" s="294"/>
      <c r="F68" s="295"/>
      <c r="G68" s="294"/>
      <c r="H68" s="294"/>
      <c r="I68" s="294"/>
      <c r="J68" s="294"/>
      <c r="K68" s="294"/>
      <c r="L68" s="294"/>
      <c r="M68" s="294"/>
      <c r="N68" s="294"/>
      <c r="O68" s="294"/>
      <c r="P68" s="294"/>
      <c r="Q68" s="294"/>
      <c r="R68" s="294"/>
      <c r="S68" s="294"/>
      <c r="T68" s="294"/>
      <c r="U68" s="294"/>
      <c r="V68" s="294"/>
      <c r="W68" s="294"/>
      <c r="X68" s="294"/>
      <c r="Y68" s="294"/>
      <c r="Z68" s="294"/>
      <c r="AA68" s="294"/>
      <c r="AE68" s="61"/>
    </row>
    <row r="69" spans="1:31" x14ac:dyDescent="0.25">
      <c r="A69" s="294"/>
      <c r="B69" s="294"/>
      <c r="C69" s="294"/>
      <c r="D69" s="294"/>
      <c r="E69" s="294"/>
      <c r="F69" s="295"/>
      <c r="G69" s="294"/>
      <c r="H69" s="294"/>
      <c r="I69" s="294"/>
      <c r="J69" s="294"/>
      <c r="K69" s="294"/>
      <c r="L69" s="294"/>
      <c r="M69" s="294"/>
      <c r="N69" s="294"/>
      <c r="O69" s="294"/>
      <c r="P69" s="294"/>
      <c r="Q69" s="294"/>
      <c r="R69" s="294"/>
      <c r="S69" s="294"/>
      <c r="T69" s="294"/>
      <c r="U69" s="294"/>
      <c r="V69" s="294"/>
      <c r="W69" s="294"/>
      <c r="X69" s="294"/>
      <c r="Y69" s="294"/>
      <c r="Z69" s="294"/>
      <c r="AA69" s="294"/>
      <c r="AE69" s="61"/>
    </row>
    <row r="70" spans="1:31" x14ac:dyDescent="0.25">
      <c r="A70" s="294"/>
      <c r="B70" s="294"/>
      <c r="C70" s="294"/>
      <c r="D70" s="294"/>
      <c r="E70" s="294"/>
      <c r="F70" s="295"/>
      <c r="G70" s="294"/>
      <c r="H70" s="294"/>
      <c r="I70" s="294"/>
      <c r="J70" s="294"/>
      <c r="K70" s="294"/>
      <c r="L70" s="294"/>
      <c r="M70" s="294"/>
      <c r="N70" s="294"/>
      <c r="O70" s="294"/>
      <c r="P70" s="294"/>
      <c r="Q70" s="294"/>
      <c r="R70" s="294"/>
      <c r="S70" s="294"/>
      <c r="T70" s="294"/>
      <c r="U70" s="294"/>
      <c r="V70" s="294"/>
      <c r="W70" s="294"/>
      <c r="X70" s="294"/>
      <c r="Y70" s="294"/>
      <c r="Z70" s="294"/>
      <c r="AA70" s="294"/>
      <c r="AE70" s="61"/>
    </row>
    <row r="71" spans="1:31" x14ac:dyDescent="0.25">
      <c r="A71" s="294"/>
      <c r="B71" s="294"/>
      <c r="C71" s="294"/>
      <c r="D71" s="294"/>
      <c r="E71" s="294"/>
      <c r="F71" s="295"/>
      <c r="G71" s="294"/>
      <c r="H71" s="294"/>
      <c r="I71" s="294"/>
      <c r="J71" s="294"/>
      <c r="K71" s="294"/>
      <c r="L71" s="294"/>
      <c r="M71" s="294"/>
      <c r="N71" s="294"/>
      <c r="O71" s="294"/>
      <c r="P71" s="294"/>
      <c r="Q71" s="294"/>
      <c r="R71" s="294"/>
      <c r="S71" s="294"/>
      <c r="T71" s="294"/>
      <c r="U71" s="294"/>
      <c r="V71" s="294"/>
      <c r="W71" s="294"/>
      <c r="X71" s="294"/>
      <c r="Y71" s="294"/>
      <c r="Z71" s="294"/>
      <c r="AA71" s="294"/>
      <c r="AE71" s="61"/>
    </row>
    <row r="72" spans="1:31" x14ac:dyDescent="0.25">
      <c r="A72" s="294"/>
      <c r="B72" s="294"/>
      <c r="C72" s="294"/>
      <c r="D72" s="294"/>
      <c r="E72" s="294"/>
      <c r="F72" s="295"/>
      <c r="G72" s="294"/>
      <c r="H72" s="294"/>
      <c r="I72" s="294"/>
      <c r="J72" s="294"/>
      <c r="K72" s="294"/>
      <c r="L72" s="294"/>
      <c r="M72" s="294"/>
      <c r="N72" s="294"/>
      <c r="O72" s="294"/>
      <c r="P72" s="294"/>
      <c r="Q72" s="294"/>
      <c r="R72" s="294"/>
      <c r="S72" s="294"/>
      <c r="T72" s="294"/>
      <c r="U72" s="294"/>
      <c r="V72" s="294"/>
      <c r="W72" s="294"/>
      <c r="X72" s="294"/>
      <c r="Y72" s="294"/>
      <c r="Z72" s="294"/>
      <c r="AA72" s="294"/>
      <c r="AE72" s="61"/>
    </row>
    <row r="73" spans="1:31" x14ac:dyDescent="0.25">
      <c r="A73" s="294"/>
      <c r="B73" s="294"/>
      <c r="C73" s="294"/>
      <c r="D73" s="294"/>
      <c r="E73" s="294"/>
      <c r="F73" s="295"/>
      <c r="G73" s="294"/>
      <c r="H73" s="294"/>
      <c r="I73" s="294"/>
      <c r="J73" s="294"/>
      <c r="K73" s="294"/>
      <c r="L73" s="294"/>
      <c r="M73" s="294"/>
      <c r="N73" s="294"/>
      <c r="O73" s="294"/>
      <c r="P73" s="294"/>
      <c r="Q73" s="294"/>
      <c r="R73" s="294"/>
      <c r="S73" s="294"/>
      <c r="T73" s="294"/>
      <c r="U73" s="294"/>
      <c r="V73" s="294"/>
      <c r="W73" s="294"/>
      <c r="X73" s="294"/>
      <c r="Y73" s="294"/>
      <c r="Z73" s="294"/>
      <c r="AA73" s="294"/>
      <c r="AE73" s="61"/>
    </row>
    <row r="74" spans="1:31" x14ac:dyDescent="0.25">
      <c r="A74" s="294"/>
      <c r="B74" s="294"/>
      <c r="C74" s="294"/>
      <c r="D74" s="294"/>
      <c r="E74" s="294"/>
      <c r="F74" s="295"/>
      <c r="G74" s="294"/>
      <c r="H74" s="294"/>
      <c r="I74" s="294"/>
      <c r="J74" s="294"/>
      <c r="K74" s="294"/>
      <c r="L74" s="294"/>
      <c r="M74" s="294"/>
      <c r="N74" s="294"/>
      <c r="O74" s="294"/>
      <c r="P74" s="294"/>
      <c r="Q74" s="294"/>
      <c r="R74" s="294"/>
      <c r="S74" s="294"/>
      <c r="T74" s="294"/>
      <c r="U74" s="294"/>
      <c r="V74" s="294"/>
      <c r="W74" s="294"/>
      <c r="X74" s="294"/>
      <c r="Y74" s="294"/>
      <c r="Z74" s="294"/>
      <c r="AA74" s="294"/>
      <c r="AE74" s="61"/>
    </row>
    <row r="75" spans="1:31" x14ac:dyDescent="0.25">
      <c r="A75" s="294"/>
      <c r="B75" s="294"/>
      <c r="C75" s="294"/>
      <c r="D75" s="294"/>
      <c r="E75" s="294"/>
      <c r="F75" s="295"/>
      <c r="G75" s="294"/>
      <c r="H75" s="294"/>
      <c r="I75" s="294"/>
      <c r="J75" s="294"/>
      <c r="K75" s="294"/>
      <c r="L75" s="294"/>
      <c r="M75" s="294"/>
      <c r="N75" s="294"/>
      <c r="O75" s="294"/>
      <c r="P75" s="294"/>
      <c r="Q75" s="294"/>
      <c r="R75" s="294"/>
      <c r="S75" s="294"/>
      <c r="T75" s="294"/>
      <c r="U75" s="294"/>
      <c r="V75" s="294"/>
      <c r="W75" s="294"/>
      <c r="X75" s="294"/>
      <c r="Y75" s="294"/>
      <c r="Z75" s="294"/>
      <c r="AA75" s="294"/>
      <c r="AE75" s="61"/>
    </row>
    <row r="76" spans="1:31" x14ac:dyDescent="0.25">
      <c r="A76" s="294"/>
      <c r="B76" s="294"/>
      <c r="C76" s="294"/>
      <c r="D76" s="294"/>
      <c r="E76" s="294"/>
      <c r="F76" s="295"/>
      <c r="G76" s="294"/>
      <c r="H76" s="294"/>
      <c r="I76" s="294"/>
      <c r="J76" s="294"/>
      <c r="K76" s="294"/>
      <c r="L76" s="294"/>
      <c r="M76" s="294"/>
      <c r="N76" s="294"/>
      <c r="O76" s="294"/>
      <c r="P76" s="294"/>
      <c r="Q76" s="294"/>
      <c r="R76" s="294"/>
      <c r="S76" s="294"/>
      <c r="T76" s="294"/>
      <c r="U76" s="294"/>
      <c r="V76" s="294"/>
      <c r="W76" s="294"/>
      <c r="X76" s="294"/>
      <c r="Y76" s="294"/>
      <c r="Z76" s="294"/>
      <c r="AA76" s="294"/>
      <c r="AE76" s="61"/>
    </row>
    <row r="77" spans="1:31" x14ac:dyDescent="0.25">
      <c r="A77" s="294"/>
      <c r="B77" s="294"/>
      <c r="C77" s="294"/>
      <c r="D77" s="294"/>
      <c r="E77" s="294"/>
      <c r="F77" s="295"/>
      <c r="G77" s="294"/>
      <c r="H77" s="294"/>
      <c r="I77" s="294"/>
      <c r="J77" s="294"/>
      <c r="K77" s="294"/>
      <c r="L77" s="294"/>
      <c r="M77" s="294"/>
      <c r="N77" s="294"/>
      <c r="O77" s="294"/>
      <c r="P77" s="294"/>
      <c r="Q77" s="294"/>
      <c r="R77" s="294"/>
      <c r="S77" s="294"/>
      <c r="T77" s="294"/>
      <c r="U77" s="294"/>
      <c r="V77" s="294"/>
      <c r="W77" s="294"/>
      <c r="X77" s="294"/>
      <c r="Y77" s="294"/>
      <c r="Z77" s="294"/>
      <c r="AA77" s="294"/>
      <c r="AE77" s="61"/>
    </row>
    <row r="78" spans="1:31" x14ac:dyDescent="0.25">
      <c r="A78" s="294"/>
      <c r="B78" s="294"/>
      <c r="C78" s="294"/>
      <c r="D78" s="294"/>
      <c r="E78" s="294"/>
      <c r="F78" s="295"/>
      <c r="G78" s="294"/>
      <c r="H78" s="294"/>
      <c r="I78" s="294"/>
      <c r="J78" s="294"/>
      <c r="K78" s="294"/>
      <c r="L78" s="294"/>
      <c r="M78" s="294"/>
      <c r="N78" s="294"/>
      <c r="O78" s="294"/>
      <c r="P78" s="294"/>
      <c r="Q78" s="294"/>
      <c r="R78" s="294"/>
      <c r="S78" s="294"/>
      <c r="T78" s="294"/>
      <c r="U78" s="294"/>
      <c r="V78" s="294"/>
      <c r="W78" s="294"/>
      <c r="X78" s="294"/>
      <c r="Y78" s="294"/>
      <c r="Z78" s="294"/>
      <c r="AA78" s="294"/>
      <c r="AE78" s="61"/>
    </row>
    <row r="79" spans="1:31" x14ac:dyDescent="0.25">
      <c r="A79" s="294"/>
      <c r="B79" s="294"/>
      <c r="C79" s="294"/>
      <c r="D79" s="294"/>
      <c r="E79" s="294"/>
      <c r="F79" s="295"/>
      <c r="G79" s="294"/>
      <c r="H79" s="294"/>
      <c r="I79" s="294"/>
      <c r="J79" s="294"/>
      <c r="K79" s="294"/>
      <c r="L79" s="294"/>
      <c r="M79" s="294"/>
      <c r="N79" s="294"/>
      <c r="O79" s="294"/>
      <c r="P79" s="294"/>
      <c r="Q79" s="294"/>
      <c r="R79" s="294"/>
      <c r="S79" s="294"/>
      <c r="T79" s="294"/>
      <c r="U79" s="294"/>
      <c r="V79" s="294"/>
      <c r="W79" s="294"/>
      <c r="X79" s="294"/>
      <c r="Y79" s="294"/>
      <c r="Z79" s="294"/>
      <c r="AA79" s="294"/>
      <c r="AE79" s="61"/>
    </row>
  </sheetData>
  <sheetProtection algorithmName="SHA-512" hashValue="Gn2srwV8UDBTPkhKoYHhyCnkfHJPg67U8lqR3PzQ+c4oIhDzp+OQpbDze036qBDGZoJ45Hkl7Ujzs7+hgA3Gcg==" saltValue="Yqb8699X4I1TiqSxMppaMw==" spinCount="100000" sheet="1" objects="1" scenarios="1"/>
  <dataValidations count="1">
    <dataValidation type="list" allowBlank="1" showInputMessage="1" showErrorMessage="1" sqref="F2" xr:uid="{00000000-0002-0000-0000-000000000000}">
      <formula1>$AK$2:$AK$18</formula1>
    </dataValidation>
  </dataValidations>
  <pageMargins left="0" right="0" top="0" bottom="0" header="0" footer="0"/>
  <pageSetup paperSize="9" scale="82" orientation="landscape" cellComments="asDisplayed" horizontalDpi="4294967292"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H29" sqref="H29"/>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5" width="11.453125" hidden="1"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Persönliche_Daten!F15&amp;" "&amp;Persönliche_Daten!F2</f>
        <v>August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Jahresübersicht!H18</f>
        <v>0</v>
      </c>
      <c r="P8" s="358"/>
      <c r="Q8" s="358"/>
      <c r="R8" s="358"/>
      <c r="S8" s="271"/>
      <c r="T8" s="266" t="s">
        <v>17</v>
      </c>
      <c r="U8" s="284">
        <f>Persönliche_Daten!G15</f>
        <v>0</v>
      </c>
      <c r="V8" s="284">
        <f>Persönliche_Daten!H15</f>
        <v>0</v>
      </c>
      <c r="W8" s="284">
        <f>Persönliche_Daten!I15</f>
        <v>0</v>
      </c>
      <c r="X8" s="284">
        <f>Persönliche_Daten!J15</f>
        <v>0</v>
      </c>
      <c r="Y8" s="284">
        <f>Persönliche_Daten!K15</f>
        <v>0</v>
      </c>
      <c r="Z8" s="284">
        <f>Persönliche_Daten!L15</f>
        <v>0</v>
      </c>
      <c r="AA8" s="284">
        <f>Persönliche_Daten!M15</f>
        <v>0</v>
      </c>
      <c r="AB8" s="266" t="s">
        <v>17</v>
      </c>
      <c r="AC8" s="284">
        <f>Persönliche_Daten!P15</f>
        <v>0</v>
      </c>
      <c r="AD8" s="284">
        <f>Persönliche_Daten!Q15</f>
        <v>0</v>
      </c>
      <c r="AE8" s="284">
        <f>Persönliche_Daten!R15</f>
        <v>0</v>
      </c>
      <c r="AF8" s="284">
        <f>Persönliche_Daten!S15</f>
        <v>0</v>
      </c>
      <c r="AG8" s="284">
        <f>Persönliche_Daten!T15</f>
        <v>0</v>
      </c>
      <c r="AH8" s="284">
        <f>Persönliche_Daten!U15</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Persönliche_Daten!AB12</f>
        <v>46235</v>
      </c>
      <c r="C13" s="111">
        <f>WEEKDAY(B13)</f>
        <v>7</v>
      </c>
      <c r="D13" s="201">
        <f>Persönliche_Daten!AB12</f>
        <v>46235</v>
      </c>
      <c r="E13" s="202"/>
      <c r="F13" s="112"/>
      <c r="G13" s="112"/>
      <c r="H13" s="113"/>
      <c r="I13" s="203"/>
      <c r="J13" s="92"/>
      <c r="K13" s="93"/>
      <c r="L13" s="104">
        <f t="shared" ref="L13:L19" si="0">(K13-J13)*24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$15,IF(C13=3,Persönliche_Daten!$H$15,IF(C13=4,Persönliche_Daten!$I$15,IF(C13=5,Persönliche_Daten!$J$15,IF(C13=6,Persönliche_Daten!$K$15))))))+IF(C13=7,Persönliche_Daten!$L$15,IF(C13=1,Persönliche_Daten!$M$15,0))))</f>
        <v>0</v>
      </c>
      <c r="W13" s="418"/>
      <c r="X13" s="394">
        <f t="shared" ref="X13:X43" si="1">IF(F13&gt;" ",0,IF(G13&gt;" ",0,IF(BE13&gt;10,10,ROUND(BE13-AV13,2))))</f>
        <v>0</v>
      </c>
      <c r="Y13" s="395"/>
      <c r="Z13" s="404">
        <f>IF(OR(V13&gt;0,X13&lt;&gt;0),ROUND(X13-V13,2),0)</f>
        <v>0</v>
      </c>
      <c r="AA13" s="405"/>
      <c r="AB13" s="402">
        <f>IF(D13=Persönliche_Daten!$D$24,Persönliche_Daten!$H$24,IF(D13=Persönliche_Daten!$D$26,0,IF(BF13&gt;0,0,IF(C13=2,Persönliche_Daten!$P$15,IF(C13=3,Persönliche_Daten!$Q$15,IF(C13=4,Persönliche_Daten!$R$15,IF(C13=5,Persönliche_Daten!$S$15,IF(C13=6,Persönliche_Daten!$T$15))))))+IF(C13=7,Persönliche_Daten!$U$15,IF(C13=1,Persönliche_Daten!$V$15,0))))</f>
        <v>0</v>
      </c>
      <c r="AC13" s="403"/>
      <c r="AD13" s="394">
        <f t="shared" ref="AD13:AD43" si="2">IF(F13&gt;" ",0,IF(G13&gt;" ",0,IF(BQ13&gt;10,10,ROUND(BQ13-BH13,2))))</f>
        <v>0</v>
      </c>
      <c r="AE13" s="395"/>
      <c r="AF13" s="404">
        <f>IF(OR(AB13&gt;0,AD13&lt;&gt;0),ROUND(AD13-AB13,2),0)</f>
        <v>0</v>
      </c>
      <c r="AG13" s="405"/>
      <c r="AH13" s="107">
        <f t="shared" ref="AH13:AH43" si="3">Z13+AF13</f>
        <v>0</v>
      </c>
      <c r="AI13" s="104">
        <f t="shared" ref="AI13:AI41" si="4">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46236</v>
      </c>
      <c r="C14" s="60">
        <f>WEEKDAY(B14)</f>
        <v>1</v>
      </c>
      <c r="D14" s="210">
        <f>D13+1</f>
        <v>46236</v>
      </c>
      <c r="E14" s="211"/>
      <c r="F14" s="6"/>
      <c r="G14" s="6"/>
      <c r="H14" s="114"/>
      <c r="I14" s="203"/>
      <c r="J14" s="96"/>
      <c r="K14" s="7"/>
      <c r="L14" s="105">
        <f t="shared" si="0"/>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$15,IF(C14=3,Persönliche_Daten!$H$15,IF(C14=4,Persönliche_Daten!$I$15,IF(C14=5,Persönliche_Daten!$J$15,IF(C14=6,Persönliche_Daten!$K$15))))))+IF(C14=7,Persönliche_Daten!$L$15,IF(C14=1,Persönliche_Daten!$M$15,0))))</f>
        <v>0</v>
      </c>
      <c r="W14" s="462"/>
      <c r="X14" s="396">
        <f t="shared" si="1"/>
        <v>0</v>
      </c>
      <c r="Y14" s="368"/>
      <c r="Z14" s="371">
        <f>IF(OR(V14&gt;0,X14&lt;&gt;0),ROUND(X14-V14,2),0)</f>
        <v>0</v>
      </c>
      <c r="AA14" s="372"/>
      <c r="AB14" s="367">
        <f>IF(D14=Persönliche_Daten!$D$24,Persönliche_Daten!$H$24,IF(D14=Persönliche_Daten!$D$26,0,IF(BF14&gt;0,0,IF(C14=2,Persönliche_Daten!$P$15,IF(C14=3,Persönliche_Daten!$Q$15,IF(C14=4,Persönliche_Daten!$R$15,IF(C14=5,Persönliche_Daten!$S$15,IF(C14=6,Persönliche_Daten!$T$15))))))+IF(C14=7,Persönliche_Daten!$U$15,IF(C14=1,Persönliche_Daten!$V$15,0))))</f>
        <v>0</v>
      </c>
      <c r="AC14" s="397"/>
      <c r="AD14" s="369">
        <f t="shared" si="2"/>
        <v>0</v>
      </c>
      <c r="AE14" s="370"/>
      <c r="AF14" s="371">
        <f t="shared" ref="AF14:AF43" si="5">IF(OR(AB14&gt;0,AD14&lt;&gt;0),ROUND(AD14-AB14,2),0)</f>
        <v>0</v>
      </c>
      <c r="AG14" s="372"/>
      <c r="AH14" s="108">
        <f t="shared" si="3"/>
        <v>0</v>
      </c>
      <c r="AI14" s="105">
        <f t="shared" si="4"/>
        <v>0</v>
      </c>
      <c r="AJ14" s="12">
        <f t="shared" ref="AJ14:AJ43" si="6">AJ13+AH14</f>
        <v>0</v>
      </c>
      <c r="AK14" s="204">
        <f>IF(F14="x",1,0)</f>
        <v>0</v>
      </c>
      <c r="AL14" s="205"/>
      <c r="AM14" s="205"/>
      <c r="AN14" s="205"/>
      <c r="AO14" s="393"/>
      <c r="AP14" s="393"/>
      <c r="AQ14" s="207"/>
      <c r="AR14" s="207"/>
      <c r="AS14" s="205"/>
      <c r="AV14" s="1">
        <f>IF(AND(K14&gt;0,M14=K14),Persönliche_Daten!$AI$5,0)</f>
        <v>0</v>
      </c>
      <c r="AW14" s="209">
        <f t="shared" ref="AW14:AW43" si="7">IF(L14&lt;6.01,L14,0)</f>
        <v>0</v>
      </c>
      <c r="AX14" s="209">
        <f>IF(AND(L14&gt;6,L14&lt;9.01),L14-Persönliche_Daten!$AG$5,0)</f>
        <v>0</v>
      </c>
      <c r="AY14" s="209">
        <f>IF(L14&gt;9,L14-Persönliche_Daten!$AH$5,0)</f>
        <v>0</v>
      </c>
      <c r="AZ14" s="209">
        <f t="shared" ref="AZ14:AZ43" si="8">IF(AW14&gt;0,AW14,IF(AX14&gt;0,AX14,IF(AY14&gt;0,AY14,0)))</f>
        <v>0</v>
      </c>
      <c r="BA14" s="209">
        <f t="shared" ref="BA14:BA43" si="9">IF(O14&lt;6.01,O14,0)</f>
        <v>0</v>
      </c>
      <c r="BB14" s="209">
        <f>IF(AND(O14&gt;6,O14&lt;9.01),O14-Persönliche_Daten!$AG$5,0)</f>
        <v>0</v>
      </c>
      <c r="BC14" s="209">
        <f>IF(O14&gt;9,O14-Persönliche_Daten!$AH$5,0)</f>
        <v>0</v>
      </c>
      <c r="BD14" s="209">
        <f t="shared" ref="BD14:BD43" si="10">IF(BA14&gt;0,BA14,IF(BB14&gt;0,BB14,IF(BC14&gt;0,BC14,0)))</f>
        <v>0</v>
      </c>
      <c r="BE14" s="209">
        <f t="shared" ref="BE14:BE43" si="11">AZ14+BD14</f>
        <v>0</v>
      </c>
      <c r="BF14" s="209">
        <f t="shared" ref="BF14:BF43" si="12">IF(E14&gt;" ",1,IF(F14&gt;" ",1,IF(G14&gt;" ",1,0)))</f>
        <v>0</v>
      </c>
      <c r="BG14" s="209"/>
      <c r="BH14" s="208"/>
      <c r="BI14" s="208">
        <f t="shared" ref="BI14:BI43" si="13">IF(R14&lt;6.01,R14,0)</f>
        <v>0</v>
      </c>
      <c r="BJ14" s="208">
        <f>IF(AND(R14&gt;6,R14&lt;9.01),R14-Persönliche_Daten!$AG$5,0)</f>
        <v>0</v>
      </c>
      <c r="BK14" s="208">
        <f>IF(R14&gt;9,R14-Persönliche_Daten!$AH$5,0)</f>
        <v>0</v>
      </c>
      <c r="BL14" s="208">
        <f t="shared" ref="BL14:BL43" si="14">IF(BI14&gt;0,BI14,IF(BJ14&gt;0,BJ14,IF(BK14&gt;0,BK14,0)))</f>
        <v>0</v>
      </c>
      <c r="BM14" s="208">
        <f t="shared" ref="BM14:BM43" si="15">IF(U14&lt;6.01,U14,0)</f>
        <v>0</v>
      </c>
      <c r="BN14" s="208">
        <f>IF(AND(U14&gt;6,U14&lt;9.01),U14-Persönliche_Daten!$AG$5,0)</f>
        <v>0</v>
      </c>
      <c r="BO14" s="208">
        <f>IF(U14&gt;9,U14-Persönliche_Daten!$AH$5,0)</f>
        <v>0</v>
      </c>
      <c r="BP14" s="208">
        <f t="shared" ref="BP14:BP43" si="16">IF(BM14&gt;0,BM14,IF(BN14&gt;0,BN14,IF(BO14&gt;0,BO14,0)))</f>
        <v>0</v>
      </c>
      <c r="BQ14" s="208">
        <f t="shared" ref="BQ14:BQ43" si="17">BL14+BP14</f>
        <v>0</v>
      </c>
      <c r="BR14" s="208">
        <f t="shared" ref="BR14:BR43" si="18">IF(E14&gt;" ",1,IF(F14&gt;" ",1,IF(G14&gt;" ",1,0)))</f>
        <v>0</v>
      </c>
    </row>
    <row r="15" spans="2:70" s="1" customFormat="1" ht="21.75" customHeight="1" x14ac:dyDescent="0.25">
      <c r="B15" s="59">
        <f t="shared" ref="B15:B43" si="19">B14+1</f>
        <v>46237</v>
      </c>
      <c r="C15" s="60">
        <f t="shared" ref="C15:C43" si="20">WEEKDAY(B15)</f>
        <v>2</v>
      </c>
      <c r="D15" s="210">
        <f t="shared" ref="D15:D43" si="21">D14+1</f>
        <v>46237</v>
      </c>
      <c r="E15" s="211"/>
      <c r="F15" s="6"/>
      <c r="G15" s="6"/>
      <c r="H15" s="114"/>
      <c r="I15" s="203"/>
      <c r="J15" s="96"/>
      <c r="K15" s="7"/>
      <c r="L15" s="105">
        <f t="shared" si="0"/>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$15,IF(C15=3,Persönliche_Daten!$H$15,IF(C15=4,Persönliche_Daten!$I$15,IF(C15=5,Persönliche_Daten!$J$15,IF(C15=6,Persönliche_Daten!$K$15))))))+IF(C15=7,Persönliche_Daten!$L$15,IF(C15=1,Persönliche_Daten!$M$15,0))))</f>
        <v>0</v>
      </c>
      <c r="W15" s="397"/>
      <c r="X15" s="369">
        <f t="shared" si="1"/>
        <v>0</v>
      </c>
      <c r="Y15" s="370"/>
      <c r="Z15" s="371">
        <f>IF(OR(V15&gt;0,X15&lt;&gt;0),ROUND(X15-V15,2),0)</f>
        <v>0</v>
      </c>
      <c r="AA15" s="372"/>
      <c r="AB15" s="367">
        <f>IF(D15=Persönliche_Daten!$D$24,Persönliche_Daten!$H$24,IF(D15=Persönliche_Daten!$D$26,0,IF(BF15&gt;0,0,IF(C15=2,Persönliche_Daten!$P$15,IF(C15=3,Persönliche_Daten!$Q$15,IF(C15=4,Persönliche_Daten!$R$15,IF(C15=5,Persönliche_Daten!$S$15,IF(C15=6,Persönliche_Daten!$T$15))))))+IF(C15=7,Persönliche_Daten!$U$15,IF(C15=1,Persönliche_Daten!$V$15,0))))</f>
        <v>0</v>
      </c>
      <c r="AC15" s="397"/>
      <c r="AD15" s="369">
        <f t="shared" si="2"/>
        <v>0</v>
      </c>
      <c r="AE15" s="370"/>
      <c r="AF15" s="371">
        <f t="shared" si="5"/>
        <v>0</v>
      </c>
      <c r="AG15" s="372"/>
      <c r="AH15" s="108">
        <f t="shared" si="3"/>
        <v>0</v>
      </c>
      <c r="AI15" s="105">
        <f t="shared" si="4"/>
        <v>0</v>
      </c>
      <c r="AJ15" s="12">
        <f t="shared" si="6"/>
        <v>0</v>
      </c>
      <c r="AK15" s="204">
        <f>IF(F15="x",1,0)</f>
        <v>0</v>
      </c>
      <c r="AL15" s="205"/>
      <c r="AM15" s="205"/>
      <c r="AN15" s="205"/>
      <c r="AO15" s="393"/>
      <c r="AP15" s="393"/>
      <c r="AQ15" s="207"/>
      <c r="AR15" s="207"/>
      <c r="AV15" s="1">
        <f>IF(AND(K15&gt;0,M15=K15),Persönliche_Daten!$AI$5,0)</f>
        <v>0</v>
      </c>
      <c r="AW15" s="209">
        <f t="shared" si="7"/>
        <v>0</v>
      </c>
      <c r="AX15" s="209">
        <f>IF(AND(L15&gt;6,L15&lt;9.01),L15-Persönliche_Daten!$AG$5,0)</f>
        <v>0</v>
      </c>
      <c r="AY15" s="209">
        <f>IF(L15&gt;9,L15-Persönliche_Daten!$AH$5,0)</f>
        <v>0</v>
      </c>
      <c r="AZ15" s="209">
        <f t="shared" si="8"/>
        <v>0</v>
      </c>
      <c r="BA15" s="209">
        <f t="shared" si="9"/>
        <v>0</v>
      </c>
      <c r="BB15" s="209">
        <f>IF(AND(O15&gt;6,O15&lt;9.01),O15-Persönliche_Daten!$AG$5,0)</f>
        <v>0</v>
      </c>
      <c r="BC15" s="209">
        <f>IF(O15&gt;9,O15-Persönliche_Daten!$AH$5,0)</f>
        <v>0</v>
      </c>
      <c r="BD15" s="209">
        <f t="shared" si="10"/>
        <v>0</v>
      </c>
      <c r="BE15" s="209">
        <f t="shared" si="11"/>
        <v>0</v>
      </c>
      <c r="BF15" s="209">
        <f t="shared" si="12"/>
        <v>0</v>
      </c>
      <c r="BG15" s="209"/>
      <c r="BH15" s="208"/>
      <c r="BI15" s="208">
        <f t="shared" si="13"/>
        <v>0</v>
      </c>
      <c r="BJ15" s="208">
        <f>IF(AND(R15&gt;6,R15&lt;9.01),R15-Persönliche_Daten!$AG$5,0)</f>
        <v>0</v>
      </c>
      <c r="BK15" s="208">
        <f>IF(R15&gt;9,R15-Persönliche_Daten!$AH$5,0)</f>
        <v>0</v>
      </c>
      <c r="BL15" s="208">
        <f t="shared" si="14"/>
        <v>0</v>
      </c>
      <c r="BM15" s="208">
        <f t="shared" si="15"/>
        <v>0</v>
      </c>
      <c r="BN15" s="208">
        <f>IF(AND(U15&gt;6,U15&lt;9.01),U15-Persönliche_Daten!$AG$5,0)</f>
        <v>0</v>
      </c>
      <c r="BO15" s="208">
        <f>IF(U15&gt;9,U15-Persönliche_Daten!$AH$5,0)</f>
        <v>0</v>
      </c>
      <c r="BP15" s="208">
        <f t="shared" si="16"/>
        <v>0</v>
      </c>
      <c r="BQ15" s="208">
        <f t="shared" si="17"/>
        <v>0</v>
      </c>
      <c r="BR15" s="208">
        <f t="shared" si="18"/>
        <v>0</v>
      </c>
    </row>
    <row r="16" spans="2:70" s="1" customFormat="1" ht="21.75" customHeight="1" x14ac:dyDescent="0.25">
      <c r="B16" s="59">
        <f t="shared" si="19"/>
        <v>46238</v>
      </c>
      <c r="C16" s="60">
        <f t="shared" si="20"/>
        <v>3</v>
      </c>
      <c r="D16" s="210">
        <f t="shared" si="21"/>
        <v>46238</v>
      </c>
      <c r="E16" s="211"/>
      <c r="F16" s="6"/>
      <c r="G16" s="6"/>
      <c r="H16" s="114"/>
      <c r="I16" s="203"/>
      <c r="J16" s="96"/>
      <c r="K16" s="7"/>
      <c r="L16" s="105">
        <f t="shared" si="0"/>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$15,IF(C16=3,Persönliche_Daten!$H$15,IF(C16=4,Persönliche_Daten!$I$15,IF(C16=5,Persönliche_Daten!$J$15,IF(C16=6,Persönliche_Daten!$K$15))))))+IF(C16=7,Persönliche_Daten!$L$15,IF(C16=1,Persönliche_Daten!$M$15,0))))</f>
        <v>0</v>
      </c>
      <c r="W16" s="397"/>
      <c r="X16" s="369">
        <f t="shared" si="1"/>
        <v>0</v>
      </c>
      <c r="Y16" s="370"/>
      <c r="Z16" s="371">
        <f t="shared" ref="Z16:Z42" si="25">IF(OR(V16&gt;0,X16&lt;&gt;0),ROUND(X16-V16,2),0)</f>
        <v>0</v>
      </c>
      <c r="AA16" s="372"/>
      <c r="AB16" s="367">
        <f>IF(D16=Persönliche_Daten!$D$24,Persönliche_Daten!$H$24,IF(D16=Persönliche_Daten!$D$26,0,IF(BF16&gt;0,0,IF(C16=2,Persönliche_Daten!$P$15,IF(C16=3,Persönliche_Daten!$Q$15,IF(C16=4,Persönliche_Daten!$R$15,IF(C16=5,Persönliche_Daten!$S$15,IF(C16=6,Persönliche_Daten!$T$15))))))+IF(C16=7,Persönliche_Daten!$U$15,IF(C16=1,Persönliche_Daten!$V$15,0))))</f>
        <v>0</v>
      </c>
      <c r="AC16" s="397"/>
      <c r="AD16" s="369">
        <f t="shared" si="2"/>
        <v>0</v>
      </c>
      <c r="AE16" s="370"/>
      <c r="AF16" s="371">
        <f t="shared" si="5"/>
        <v>0</v>
      </c>
      <c r="AG16" s="372"/>
      <c r="AH16" s="108">
        <f t="shared" si="3"/>
        <v>0</v>
      </c>
      <c r="AI16" s="105">
        <f t="shared" si="4"/>
        <v>0</v>
      </c>
      <c r="AJ16" s="12">
        <f t="shared" si="6"/>
        <v>0</v>
      </c>
      <c r="AK16" s="204">
        <f t="shared" ref="AK16:AK42" si="26">IF(F16="x",1,0)</f>
        <v>0</v>
      </c>
      <c r="AL16" s="205"/>
      <c r="AM16" s="205"/>
      <c r="AN16" s="205"/>
      <c r="AO16" s="393"/>
      <c r="AP16" s="393"/>
      <c r="AQ16" s="207"/>
      <c r="AR16" s="207"/>
      <c r="AV16" s="1">
        <f>IF(AND(K16&gt;0,M16=K16),Persönliche_Daten!$AI$5,0)</f>
        <v>0</v>
      </c>
      <c r="AW16" s="209">
        <f t="shared" si="7"/>
        <v>0</v>
      </c>
      <c r="AX16" s="209">
        <f>IF(AND(L16&gt;6,L16&lt;9.01),L16-Persönliche_Daten!$AG$5,0)</f>
        <v>0</v>
      </c>
      <c r="AY16" s="209">
        <f>IF(L16&gt;9,L16-Persönliche_Daten!$AH$5,0)</f>
        <v>0</v>
      </c>
      <c r="AZ16" s="209">
        <f t="shared" si="8"/>
        <v>0</v>
      </c>
      <c r="BA16" s="209">
        <f t="shared" si="9"/>
        <v>0</v>
      </c>
      <c r="BB16" s="209">
        <f>IF(AND(O16&gt;6,O16&lt;9.01),O16-Persönliche_Daten!$AG$5,0)</f>
        <v>0</v>
      </c>
      <c r="BC16" s="209">
        <f>IF(O16&gt;9,O16-Persönliche_Daten!$AH$5,0)</f>
        <v>0</v>
      </c>
      <c r="BD16" s="209">
        <f t="shared" si="10"/>
        <v>0</v>
      </c>
      <c r="BE16" s="209">
        <f t="shared" si="11"/>
        <v>0</v>
      </c>
      <c r="BF16" s="209">
        <f t="shared" si="12"/>
        <v>0</v>
      </c>
      <c r="BG16" s="209"/>
      <c r="BH16" s="208"/>
      <c r="BI16" s="208">
        <f t="shared" si="13"/>
        <v>0</v>
      </c>
      <c r="BJ16" s="208">
        <f>IF(AND(R16&gt;6,R16&lt;9.01),R16-Persönliche_Daten!$AG$5,0)</f>
        <v>0</v>
      </c>
      <c r="BK16" s="208">
        <f>IF(R16&gt;9,R16-Persönliche_Daten!$AH$5,0)</f>
        <v>0</v>
      </c>
      <c r="BL16" s="208">
        <f t="shared" si="14"/>
        <v>0</v>
      </c>
      <c r="BM16" s="208">
        <f t="shared" si="15"/>
        <v>0</v>
      </c>
      <c r="BN16" s="208">
        <f>IF(AND(U16&gt;6,U16&lt;9.01),U16-Persönliche_Daten!$AG$5,0)</f>
        <v>0</v>
      </c>
      <c r="BO16" s="208">
        <f>IF(U16&gt;9,U16-Persönliche_Daten!$AH$5,0)</f>
        <v>0</v>
      </c>
      <c r="BP16" s="208">
        <f t="shared" si="16"/>
        <v>0</v>
      </c>
      <c r="BQ16" s="208">
        <f t="shared" si="17"/>
        <v>0</v>
      </c>
      <c r="BR16" s="208">
        <f t="shared" si="18"/>
        <v>0</v>
      </c>
    </row>
    <row r="17" spans="2:70" s="1" customFormat="1" ht="21.75" customHeight="1" x14ac:dyDescent="0.25">
      <c r="B17" s="59">
        <f t="shared" si="19"/>
        <v>46239</v>
      </c>
      <c r="C17" s="60">
        <f t="shared" si="20"/>
        <v>4</v>
      </c>
      <c r="D17" s="210">
        <f t="shared" si="21"/>
        <v>46239</v>
      </c>
      <c r="E17" s="211"/>
      <c r="F17" s="6"/>
      <c r="G17" s="6"/>
      <c r="H17" s="114"/>
      <c r="I17" s="203"/>
      <c r="J17" s="96"/>
      <c r="K17" s="7"/>
      <c r="L17" s="105">
        <f t="shared" si="0"/>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$15,IF(C17=3,Persönliche_Daten!$H$15,IF(C17=4,Persönliche_Daten!$I$15,IF(C17=5,Persönliche_Daten!$J$15,IF(C17=6,Persönliche_Daten!$K$15))))))+IF(C17=7,Persönliche_Daten!$L$15,IF(C17=1,Persönliche_Daten!$M$15,0))))</f>
        <v>0</v>
      </c>
      <c r="W17" s="397"/>
      <c r="X17" s="369">
        <f t="shared" si="1"/>
        <v>0</v>
      </c>
      <c r="Y17" s="370"/>
      <c r="Z17" s="371">
        <f t="shared" si="25"/>
        <v>0</v>
      </c>
      <c r="AA17" s="372"/>
      <c r="AB17" s="367">
        <f>IF(D17=Persönliche_Daten!$D$24,Persönliche_Daten!$H$24,IF(D17=Persönliche_Daten!$D$26,0,IF(BF17&gt;0,0,IF(C17=2,Persönliche_Daten!$P$15,IF(C17=3,Persönliche_Daten!$Q$15,IF(C17=4,Persönliche_Daten!$R$15,IF(C17=5,Persönliche_Daten!$S$15,IF(C17=6,Persönliche_Daten!$T$15))))))+IF(C17=7,Persönliche_Daten!$U$15,IF(C17=1,Persönliche_Daten!$V$15,0))))</f>
        <v>0</v>
      </c>
      <c r="AC17" s="397"/>
      <c r="AD17" s="369">
        <f t="shared" si="2"/>
        <v>0</v>
      </c>
      <c r="AE17" s="370"/>
      <c r="AF17" s="371">
        <f t="shared" si="5"/>
        <v>0</v>
      </c>
      <c r="AG17" s="372"/>
      <c r="AH17" s="108">
        <f t="shared" si="3"/>
        <v>0</v>
      </c>
      <c r="AI17" s="105">
        <f t="shared" si="4"/>
        <v>0</v>
      </c>
      <c r="AJ17" s="12">
        <f t="shared" si="6"/>
        <v>0</v>
      </c>
      <c r="AK17" s="204">
        <f t="shared" si="26"/>
        <v>0</v>
      </c>
      <c r="AL17" s="205"/>
      <c r="AM17" s="205"/>
      <c r="AN17" s="205"/>
      <c r="AO17" s="393"/>
      <c r="AP17" s="393"/>
      <c r="AQ17" s="207"/>
      <c r="AR17" s="207"/>
      <c r="AV17" s="1">
        <f>IF(AND(K17&gt;0,M17=K17),Persönliche_Daten!$AI$5,0)</f>
        <v>0</v>
      </c>
      <c r="AW17" s="209">
        <f t="shared" si="7"/>
        <v>0</v>
      </c>
      <c r="AX17" s="209">
        <f>IF(AND(L17&gt;6,L17&lt;9.01),L17-Persönliche_Daten!$AG$5,0)</f>
        <v>0</v>
      </c>
      <c r="AY17" s="209">
        <f>IF(L17&gt;9,L17-Persönliche_Daten!$AH$5,0)</f>
        <v>0</v>
      </c>
      <c r="AZ17" s="209">
        <f t="shared" si="8"/>
        <v>0</v>
      </c>
      <c r="BA17" s="209">
        <f t="shared" si="9"/>
        <v>0</v>
      </c>
      <c r="BB17" s="209">
        <f>IF(AND(O17&gt;6,O17&lt;9.01),O17-Persönliche_Daten!$AG$5,0)</f>
        <v>0</v>
      </c>
      <c r="BC17" s="209">
        <f>IF(O17&gt;9,O17-Persönliche_Daten!$AH$5,0)</f>
        <v>0</v>
      </c>
      <c r="BD17" s="209">
        <f t="shared" si="10"/>
        <v>0</v>
      </c>
      <c r="BE17" s="209">
        <f t="shared" si="11"/>
        <v>0</v>
      </c>
      <c r="BF17" s="209">
        <f t="shared" si="12"/>
        <v>0</v>
      </c>
      <c r="BG17" s="209"/>
      <c r="BH17" s="208"/>
      <c r="BI17" s="208">
        <f t="shared" si="13"/>
        <v>0</v>
      </c>
      <c r="BJ17" s="208">
        <f>IF(AND(R17&gt;6,R17&lt;9.01),R17-Persönliche_Daten!$AG$5,0)</f>
        <v>0</v>
      </c>
      <c r="BK17" s="208">
        <f>IF(R17&gt;9,R17-Persönliche_Daten!$AH$5,0)</f>
        <v>0</v>
      </c>
      <c r="BL17" s="208">
        <f t="shared" si="14"/>
        <v>0</v>
      </c>
      <c r="BM17" s="208">
        <f t="shared" si="15"/>
        <v>0</v>
      </c>
      <c r="BN17" s="208">
        <f>IF(AND(U17&gt;6,U17&lt;9.01),U17-Persönliche_Daten!$AG$5,0)</f>
        <v>0</v>
      </c>
      <c r="BO17" s="208">
        <f>IF(U17&gt;9,U17-Persönliche_Daten!$AH$5,0)</f>
        <v>0</v>
      </c>
      <c r="BP17" s="208">
        <f t="shared" si="16"/>
        <v>0</v>
      </c>
      <c r="BQ17" s="208">
        <f t="shared" si="17"/>
        <v>0</v>
      </c>
      <c r="BR17" s="208">
        <f t="shared" si="18"/>
        <v>0</v>
      </c>
    </row>
    <row r="18" spans="2:70" s="1" customFormat="1" ht="21.75" customHeight="1" x14ac:dyDescent="0.25">
      <c r="B18" s="59">
        <f t="shared" si="19"/>
        <v>46240</v>
      </c>
      <c r="C18" s="60">
        <f t="shared" si="20"/>
        <v>5</v>
      </c>
      <c r="D18" s="210">
        <f t="shared" si="21"/>
        <v>46240</v>
      </c>
      <c r="E18" s="211"/>
      <c r="F18" s="6"/>
      <c r="G18" s="6"/>
      <c r="H18" s="114"/>
      <c r="I18" s="203"/>
      <c r="J18" s="96"/>
      <c r="K18" s="7"/>
      <c r="L18" s="105">
        <f t="shared" si="0"/>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$15,IF(C18=3,Persönliche_Daten!$H$15,IF(C18=4,Persönliche_Daten!$I$15,IF(C18=5,Persönliche_Daten!$J$15,IF(C18=6,Persönliche_Daten!$K$15))))))+IF(C18=7,Persönliche_Daten!$L$15,IF(C18=1,Persönliche_Daten!$M$15,0))))</f>
        <v>0</v>
      </c>
      <c r="W18" s="397"/>
      <c r="X18" s="369">
        <f t="shared" si="1"/>
        <v>0</v>
      </c>
      <c r="Y18" s="370"/>
      <c r="Z18" s="371">
        <f t="shared" si="25"/>
        <v>0</v>
      </c>
      <c r="AA18" s="372"/>
      <c r="AB18" s="367">
        <f>IF(D18=Persönliche_Daten!$D$24,Persönliche_Daten!$H$24,IF(D18=Persönliche_Daten!$D$26,0,IF(BF18&gt;0,0,IF(C18=2,Persönliche_Daten!$P$15,IF(C18=3,Persönliche_Daten!$Q$15,IF(C18=4,Persönliche_Daten!$R$15,IF(C18=5,Persönliche_Daten!$S$15,IF(C18=6,Persönliche_Daten!$T$15))))))+IF(C18=7,Persönliche_Daten!$U$15,IF(C18=1,Persönliche_Daten!$V$15,0))))</f>
        <v>0</v>
      </c>
      <c r="AC18" s="397"/>
      <c r="AD18" s="369">
        <f t="shared" si="2"/>
        <v>0</v>
      </c>
      <c r="AE18" s="370"/>
      <c r="AF18" s="371">
        <f t="shared" si="5"/>
        <v>0</v>
      </c>
      <c r="AG18" s="372"/>
      <c r="AH18" s="108">
        <f t="shared" si="3"/>
        <v>0</v>
      </c>
      <c r="AI18" s="105">
        <f t="shared" si="4"/>
        <v>0</v>
      </c>
      <c r="AJ18" s="12">
        <f t="shared" si="6"/>
        <v>0</v>
      </c>
      <c r="AK18" s="204">
        <f t="shared" si="26"/>
        <v>0</v>
      </c>
      <c r="AL18" s="205"/>
      <c r="AM18" s="205"/>
      <c r="AN18" s="205"/>
      <c r="AO18" s="393"/>
      <c r="AP18" s="393"/>
      <c r="AQ18" s="207"/>
      <c r="AR18" s="207"/>
      <c r="AV18" s="1">
        <f>IF(AND(K18&gt;0,M18=K18),Persönliche_Daten!$AI$5,0)</f>
        <v>0</v>
      </c>
      <c r="AW18" s="209">
        <f t="shared" si="7"/>
        <v>0</v>
      </c>
      <c r="AX18" s="209">
        <f>IF(AND(L18&gt;6,L18&lt;9.01),L18-Persönliche_Daten!$AG$5,0)</f>
        <v>0</v>
      </c>
      <c r="AY18" s="209">
        <f>IF(L18&gt;9,L18-Persönliche_Daten!$AH$5,0)</f>
        <v>0</v>
      </c>
      <c r="AZ18" s="209">
        <f t="shared" si="8"/>
        <v>0</v>
      </c>
      <c r="BA18" s="209">
        <f t="shared" si="9"/>
        <v>0</v>
      </c>
      <c r="BB18" s="209">
        <f>IF(AND(O18&gt;6,O18&lt;9.01),O18-Persönliche_Daten!$AG$5,0)</f>
        <v>0</v>
      </c>
      <c r="BC18" s="209">
        <f>IF(O18&gt;9,O18-Persönliche_Daten!$AH$5,0)</f>
        <v>0</v>
      </c>
      <c r="BD18" s="209">
        <f t="shared" si="10"/>
        <v>0</v>
      </c>
      <c r="BE18" s="209">
        <f t="shared" si="11"/>
        <v>0</v>
      </c>
      <c r="BF18" s="209">
        <f t="shared" si="12"/>
        <v>0</v>
      </c>
      <c r="BG18" s="209"/>
      <c r="BH18" s="208"/>
      <c r="BI18" s="208">
        <f t="shared" si="13"/>
        <v>0</v>
      </c>
      <c r="BJ18" s="208">
        <f>IF(AND(R18&gt;6,R18&lt;9.01),R18-Persönliche_Daten!$AG$5,0)</f>
        <v>0</v>
      </c>
      <c r="BK18" s="208">
        <f>IF(R18&gt;9,R18-Persönliche_Daten!$AH$5,0)</f>
        <v>0</v>
      </c>
      <c r="BL18" s="208">
        <f t="shared" si="14"/>
        <v>0</v>
      </c>
      <c r="BM18" s="208">
        <f t="shared" si="15"/>
        <v>0</v>
      </c>
      <c r="BN18" s="208">
        <f>IF(AND(U18&gt;6,U18&lt;9.01),U18-Persönliche_Daten!$AG$5,0)</f>
        <v>0</v>
      </c>
      <c r="BO18" s="208">
        <f>IF(U18&gt;9,U18-Persönliche_Daten!$AH$5,0)</f>
        <v>0</v>
      </c>
      <c r="BP18" s="208">
        <f t="shared" si="16"/>
        <v>0</v>
      </c>
      <c r="BQ18" s="208">
        <f t="shared" si="17"/>
        <v>0</v>
      </c>
      <c r="BR18" s="208">
        <f t="shared" si="18"/>
        <v>0</v>
      </c>
    </row>
    <row r="19" spans="2:70" s="1" customFormat="1" ht="21.75" customHeight="1" x14ac:dyDescent="0.25">
      <c r="B19" s="59">
        <f t="shared" si="19"/>
        <v>46241</v>
      </c>
      <c r="C19" s="60">
        <f t="shared" si="20"/>
        <v>6</v>
      </c>
      <c r="D19" s="210">
        <f t="shared" si="21"/>
        <v>46241</v>
      </c>
      <c r="E19" s="211"/>
      <c r="F19" s="6"/>
      <c r="G19" s="6"/>
      <c r="H19" s="114"/>
      <c r="I19" s="203"/>
      <c r="J19" s="96"/>
      <c r="K19" s="7"/>
      <c r="L19" s="105">
        <f t="shared" si="0"/>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$15,IF(C19=3,Persönliche_Daten!$H$15,IF(C19=4,Persönliche_Daten!$I$15,IF(C19=5,Persönliche_Daten!$J$15,IF(C19=6,Persönliche_Daten!$K$15))))))+IF(C19=7,Persönliche_Daten!$L$15,IF(C19=1,Persönliche_Daten!$M$15,0))))</f>
        <v>0</v>
      </c>
      <c r="W19" s="397"/>
      <c r="X19" s="369">
        <f t="shared" si="1"/>
        <v>0</v>
      </c>
      <c r="Y19" s="370"/>
      <c r="Z19" s="371">
        <f t="shared" si="25"/>
        <v>0</v>
      </c>
      <c r="AA19" s="372"/>
      <c r="AB19" s="367">
        <f>IF(D19=Persönliche_Daten!$D$24,Persönliche_Daten!$H$24,IF(D19=Persönliche_Daten!$D$26,0,IF(BF19&gt;0,0,IF(C19=2,Persönliche_Daten!$P$15,IF(C19=3,Persönliche_Daten!$Q$15,IF(C19=4,Persönliche_Daten!$R$15,IF(C19=5,Persönliche_Daten!$S$15,IF(C19=6,Persönliche_Daten!$T$15))))))+IF(C19=7,Persönliche_Daten!$U$15,IF(C19=1,Persönliche_Daten!$V$15,0))))</f>
        <v>0</v>
      </c>
      <c r="AC19" s="397"/>
      <c r="AD19" s="369">
        <f t="shared" si="2"/>
        <v>0</v>
      </c>
      <c r="AE19" s="370"/>
      <c r="AF19" s="371">
        <f t="shared" si="5"/>
        <v>0</v>
      </c>
      <c r="AG19" s="372"/>
      <c r="AH19" s="108">
        <f t="shared" si="3"/>
        <v>0</v>
      </c>
      <c r="AI19" s="105">
        <f t="shared" si="4"/>
        <v>0</v>
      </c>
      <c r="AJ19" s="12">
        <f t="shared" si="6"/>
        <v>0</v>
      </c>
      <c r="AK19" s="204">
        <f t="shared" si="26"/>
        <v>0</v>
      </c>
      <c r="AL19" s="205"/>
      <c r="AM19" s="205"/>
      <c r="AN19" s="205"/>
      <c r="AO19" s="393"/>
      <c r="AP19" s="393"/>
      <c r="AR19" s="207"/>
      <c r="AV19" s="1">
        <f>IF(AND(K19&gt;0,M19=K19),Persönliche_Daten!$AI$5,0)</f>
        <v>0</v>
      </c>
      <c r="AW19" s="209">
        <f t="shared" si="7"/>
        <v>0</v>
      </c>
      <c r="AX19" s="209">
        <f>IF(AND(L19&gt;6,L19&lt;9.01),L19-Persönliche_Daten!$AG$5,0)</f>
        <v>0</v>
      </c>
      <c r="AY19" s="209">
        <f>IF(L19&gt;9,L19-Persönliche_Daten!$AH$5,0)</f>
        <v>0</v>
      </c>
      <c r="AZ19" s="209">
        <f t="shared" si="8"/>
        <v>0</v>
      </c>
      <c r="BA19" s="209">
        <f t="shared" si="9"/>
        <v>0</v>
      </c>
      <c r="BB19" s="209">
        <f>IF(AND(O19&gt;6,O19&lt;9.01),O19-Persönliche_Daten!$AG$5,0)</f>
        <v>0</v>
      </c>
      <c r="BC19" s="209">
        <f>IF(O19&gt;9,O19-Persönliche_Daten!$AH$5,0)</f>
        <v>0</v>
      </c>
      <c r="BD19" s="209">
        <f t="shared" si="10"/>
        <v>0</v>
      </c>
      <c r="BE19" s="209">
        <f t="shared" si="11"/>
        <v>0</v>
      </c>
      <c r="BF19" s="209">
        <f t="shared" si="12"/>
        <v>0</v>
      </c>
      <c r="BG19" s="209"/>
      <c r="BH19" s="208"/>
      <c r="BI19" s="208">
        <f t="shared" si="13"/>
        <v>0</v>
      </c>
      <c r="BJ19" s="208">
        <f>IF(AND(R19&gt;6,R19&lt;9.01),R19-Persönliche_Daten!$AG$5,0)</f>
        <v>0</v>
      </c>
      <c r="BK19" s="208">
        <f>IF(R19&gt;9,R19-Persönliche_Daten!$AH$5,0)</f>
        <v>0</v>
      </c>
      <c r="BL19" s="208">
        <f t="shared" si="14"/>
        <v>0</v>
      </c>
      <c r="BM19" s="208">
        <f t="shared" si="15"/>
        <v>0</v>
      </c>
      <c r="BN19" s="208">
        <f>IF(AND(U19&gt;6,U19&lt;9.01),U19-Persönliche_Daten!$AG$5,0)</f>
        <v>0</v>
      </c>
      <c r="BO19" s="208">
        <f>IF(U19&gt;9,U19-Persönliche_Daten!$AH$5,0)</f>
        <v>0</v>
      </c>
      <c r="BP19" s="208">
        <f t="shared" si="16"/>
        <v>0</v>
      </c>
      <c r="BQ19" s="208">
        <f t="shared" si="17"/>
        <v>0</v>
      </c>
      <c r="BR19" s="208">
        <f t="shared" si="18"/>
        <v>0</v>
      </c>
    </row>
    <row r="20" spans="2:70" s="1" customFormat="1" ht="21.75" customHeight="1" x14ac:dyDescent="0.25">
      <c r="B20" s="59">
        <f t="shared" si="19"/>
        <v>46242</v>
      </c>
      <c r="C20" s="60">
        <f t="shared" si="20"/>
        <v>7</v>
      </c>
      <c r="D20" s="210">
        <f t="shared" si="21"/>
        <v>46242</v>
      </c>
      <c r="E20" s="211"/>
      <c r="F20" s="6"/>
      <c r="G20" s="6"/>
      <c r="H20" s="114"/>
      <c r="I20" s="203"/>
      <c r="J20" s="96"/>
      <c r="K20" s="7"/>
      <c r="L20" s="105">
        <f t="shared" ref="L20:L43" si="28">(K20-J20)*24</f>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$15,IF(C20=3,Persönliche_Daten!$H$15,IF(C20=4,Persönliche_Daten!$I$15,IF(C20=5,Persönliche_Daten!$J$15,IF(C20=6,Persönliche_Daten!$K$15))))))+IF(C20=7,Persönliche_Daten!$L$15,IF(C20=1,Persönliche_Daten!$M$15,0))))</f>
        <v>0</v>
      </c>
      <c r="W20" s="397"/>
      <c r="X20" s="369">
        <f t="shared" si="1"/>
        <v>0</v>
      </c>
      <c r="Y20" s="370"/>
      <c r="Z20" s="371">
        <f t="shared" si="25"/>
        <v>0</v>
      </c>
      <c r="AA20" s="372"/>
      <c r="AB20" s="367">
        <f>IF(D20=Persönliche_Daten!$D$24,Persönliche_Daten!$H$24,IF(D20=Persönliche_Daten!$D$26,0,IF(BF20&gt;0,0,IF(C20=2,Persönliche_Daten!$P$15,IF(C20=3,Persönliche_Daten!$Q$15,IF(C20=4,Persönliche_Daten!$R$15,IF(C20=5,Persönliche_Daten!$S$15,IF(C20=6,Persönliche_Daten!$T$15))))))+IF(C20=7,Persönliche_Daten!$U$15,IF(C20=1,Persönliche_Daten!$V$15,0))))</f>
        <v>0</v>
      </c>
      <c r="AC20" s="397"/>
      <c r="AD20" s="369">
        <f t="shared" si="2"/>
        <v>0</v>
      </c>
      <c r="AE20" s="370"/>
      <c r="AF20" s="371">
        <f t="shared" si="5"/>
        <v>0</v>
      </c>
      <c r="AG20" s="372"/>
      <c r="AH20" s="108">
        <f t="shared" si="3"/>
        <v>0</v>
      </c>
      <c r="AI20" s="105">
        <f t="shared" si="4"/>
        <v>0</v>
      </c>
      <c r="AJ20" s="12">
        <f t="shared" si="6"/>
        <v>0</v>
      </c>
      <c r="AK20" s="204">
        <f t="shared" si="26"/>
        <v>0</v>
      </c>
      <c r="AL20" s="205"/>
      <c r="AM20" s="205"/>
      <c r="AN20" s="205"/>
      <c r="AO20" s="393"/>
      <c r="AP20" s="393"/>
      <c r="AR20" s="207"/>
      <c r="AV20" s="1">
        <f>IF(AND(K20&gt;0,M20=K20),Persönliche_Daten!$AI$5,0)</f>
        <v>0</v>
      </c>
      <c r="AW20" s="209">
        <f t="shared" si="7"/>
        <v>0</v>
      </c>
      <c r="AX20" s="209">
        <f>IF(AND(L20&gt;6,L20&lt;9.01),L20-Persönliche_Daten!$AG$5,0)</f>
        <v>0</v>
      </c>
      <c r="AY20" s="209">
        <f>IF(L20&gt;9,L20-Persönliche_Daten!$AH$5,0)</f>
        <v>0</v>
      </c>
      <c r="AZ20" s="209">
        <f t="shared" si="8"/>
        <v>0</v>
      </c>
      <c r="BA20" s="209">
        <f t="shared" si="9"/>
        <v>0</v>
      </c>
      <c r="BB20" s="209">
        <f>IF(AND(O20&gt;6,O20&lt;9.01),O20-Persönliche_Daten!$AG$5,0)</f>
        <v>0</v>
      </c>
      <c r="BC20" s="209">
        <f>IF(O20&gt;9,O20-Persönliche_Daten!$AH$5,0)</f>
        <v>0</v>
      </c>
      <c r="BD20" s="209">
        <f t="shared" si="10"/>
        <v>0</v>
      </c>
      <c r="BE20" s="209">
        <f t="shared" si="11"/>
        <v>0</v>
      </c>
      <c r="BF20" s="209">
        <f t="shared" si="12"/>
        <v>0</v>
      </c>
      <c r="BG20" s="209"/>
      <c r="BH20" s="208"/>
      <c r="BI20" s="208">
        <f t="shared" si="13"/>
        <v>0</v>
      </c>
      <c r="BJ20" s="208">
        <f>IF(AND(R20&gt;6,R20&lt;9.01),R20-Persönliche_Daten!$AG$5,0)</f>
        <v>0</v>
      </c>
      <c r="BK20" s="208">
        <f>IF(R20&gt;9,R20-Persönliche_Daten!$AH$5,0)</f>
        <v>0</v>
      </c>
      <c r="BL20" s="208">
        <f t="shared" si="14"/>
        <v>0</v>
      </c>
      <c r="BM20" s="208">
        <f t="shared" si="15"/>
        <v>0</v>
      </c>
      <c r="BN20" s="208">
        <f>IF(AND(U20&gt;6,U20&lt;9.01),U20-Persönliche_Daten!$AG$5,0)</f>
        <v>0</v>
      </c>
      <c r="BO20" s="208">
        <f>IF(U20&gt;9,U20-Persönliche_Daten!$AH$5,0)</f>
        <v>0</v>
      </c>
      <c r="BP20" s="208">
        <f t="shared" si="16"/>
        <v>0</v>
      </c>
      <c r="BQ20" s="208">
        <f t="shared" si="17"/>
        <v>0</v>
      </c>
      <c r="BR20" s="208">
        <f t="shared" si="18"/>
        <v>0</v>
      </c>
    </row>
    <row r="21" spans="2:70" s="1" customFormat="1" ht="21.75" customHeight="1" x14ac:dyDescent="0.25">
      <c r="B21" s="59">
        <f t="shared" si="19"/>
        <v>46243</v>
      </c>
      <c r="C21" s="60">
        <f t="shared" si="20"/>
        <v>1</v>
      </c>
      <c r="D21" s="210">
        <f t="shared" si="21"/>
        <v>46243</v>
      </c>
      <c r="E21" s="211"/>
      <c r="F21" s="6"/>
      <c r="G21" s="6"/>
      <c r="H21" s="114"/>
      <c r="I21" s="203"/>
      <c r="J21" s="96"/>
      <c r="K21" s="7"/>
      <c r="L21" s="105">
        <f t="shared" si="28"/>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$15,IF(C21=3,Persönliche_Daten!$H$15,IF(C21=4,Persönliche_Daten!$I$15,IF(C21=5,Persönliche_Daten!$J$15,IF(C21=6,Persönliche_Daten!$K$15))))))+IF(C21=7,Persönliche_Daten!$L$15,IF(C21=1,Persönliche_Daten!$M$15,0))))</f>
        <v>0</v>
      </c>
      <c r="W21" s="397"/>
      <c r="X21" s="369">
        <f t="shared" si="1"/>
        <v>0</v>
      </c>
      <c r="Y21" s="370"/>
      <c r="Z21" s="371">
        <f t="shared" si="25"/>
        <v>0</v>
      </c>
      <c r="AA21" s="372"/>
      <c r="AB21" s="367">
        <f>IF(D21=Persönliche_Daten!$D$24,Persönliche_Daten!$H$24,IF(D21=Persönliche_Daten!$D$26,0,IF(BF21&gt;0,0,IF(C21=2,Persönliche_Daten!$P$15,IF(C21=3,Persönliche_Daten!$Q$15,IF(C21=4,Persönliche_Daten!$R$15,IF(C21=5,Persönliche_Daten!$S$15,IF(C21=6,Persönliche_Daten!$T$15))))))+IF(C21=7,Persönliche_Daten!$U$15,IF(C21=1,Persönliche_Daten!$V$15,0))))</f>
        <v>0</v>
      </c>
      <c r="AC21" s="397"/>
      <c r="AD21" s="369">
        <f t="shared" si="2"/>
        <v>0</v>
      </c>
      <c r="AE21" s="370"/>
      <c r="AF21" s="371">
        <f t="shared" si="5"/>
        <v>0</v>
      </c>
      <c r="AG21" s="372"/>
      <c r="AH21" s="108">
        <f>Z21+AF21</f>
        <v>0</v>
      </c>
      <c r="AI21" s="105">
        <f t="shared" si="4"/>
        <v>0</v>
      </c>
      <c r="AJ21" s="12">
        <f t="shared" si="6"/>
        <v>0</v>
      </c>
      <c r="AK21" s="204">
        <f t="shared" si="26"/>
        <v>0</v>
      </c>
      <c r="AL21" s="205"/>
      <c r="AM21" s="205"/>
      <c r="AN21" s="205"/>
      <c r="AO21" s="393"/>
      <c r="AP21" s="393"/>
      <c r="AR21" s="207"/>
      <c r="AV21" s="1">
        <f>IF(AND(K21&gt;0,M21=K21),Persönliche_Daten!$AI$5,0)</f>
        <v>0</v>
      </c>
      <c r="AW21" s="209">
        <f t="shared" si="7"/>
        <v>0</v>
      </c>
      <c r="AX21" s="209">
        <f>IF(AND(L21&gt;6,L21&lt;9.01),L21-Persönliche_Daten!$AG$5,0)</f>
        <v>0</v>
      </c>
      <c r="AY21" s="209">
        <f>IF(L21&gt;9,L21-Persönliche_Daten!$AH$5,0)</f>
        <v>0</v>
      </c>
      <c r="AZ21" s="209">
        <f t="shared" si="8"/>
        <v>0</v>
      </c>
      <c r="BA21" s="209">
        <f t="shared" si="9"/>
        <v>0</v>
      </c>
      <c r="BB21" s="209">
        <f>IF(AND(O21&gt;6,O21&lt;9.01),O21-Persönliche_Daten!$AG$5,0)</f>
        <v>0</v>
      </c>
      <c r="BC21" s="209">
        <f>IF(O21&gt;9,O21-Persönliche_Daten!$AH$5,0)</f>
        <v>0</v>
      </c>
      <c r="BD21" s="209">
        <f t="shared" si="10"/>
        <v>0</v>
      </c>
      <c r="BE21" s="209">
        <f t="shared" si="11"/>
        <v>0</v>
      </c>
      <c r="BF21" s="209">
        <f t="shared" si="12"/>
        <v>0</v>
      </c>
      <c r="BG21" s="209"/>
      <c r="BH21" s="208"/>
      <c r="BI21" s="208">
        <f t="shared" si="13"/>
        <v>0</v>
      </c>
      <c r="BJ21" s="208">
        <f>IF(AND(R21&gt;6,R21&lt;9.01),R21-Persönliche_Daten!$AG$5,0)</f>
        <v>0</v>
      </c>
      <c r="BK21" s="208">
        <f>IF(R21&gt;9,R21-Persönliche_Daten!$AH$5,0)</f>
        <v>0</v>
      </c>
      <c r="BL21" s="208">
        <f t="shared" si="14"/>
        <v>0</v>
      </c>
      <c r="BM21" s="208">
        <f t="shared" si="15"/>
        <v>0</v>
      </c>
      <c r="BN21" s="208">
        <f>IF(AND(U21&gt;6,U21&lt;9.01),U21-Persönliche_Daten!$AG$5,0)</f>
        <v>0</v>
      </c>
      <c r="BO21" s="208">
        <f>IF(U21&gt;9,U21-Persönliche_Daten!$AH$5,0)</f>
        <v>0</v>
      </c>
      <c r="BP21" s="208">
        <f t="shared" si="16"/>
        <v>0</v>
      </c>
      <c r="BQ21" s="208">
        <f t="shared" si="17"/>
        <v>0</v>
      </c>
      <c r="BR21" s="208">
        <f t="shared" si="18"/>
        <v>0</v>
      </c>
    </row>
    <row r="22" spans="2:70" s="1" customFormat="1" ht="21.75" customHeight="1" x14ac:dyDescent="0.25">
      <c r="B22" s="59">
        <f t="shared" si="19"/>
        <v>46244</v>
      </c>
      <c r="C22" s="60">
        <f t="shared" si="20"/>
        <v>2</v>
      </c>
      <c r="D22" s="210">
        <f t="shared" si="21"/>
        <v>46244</v>
      </c>
      <c r="E22" s="211"/>
      <c r="F22" s="6"/>
      <c r="G22" s="6"/>
      <c r="H22" s="114"/>
      <c r="I22" s="203"/>
      <c r="J22" s="96"/>
      <c r="K22" s="7"/>
      <c r="L22" s="105">
        <f t="shared" si="28"/>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$15,IF(C22=3,Persönliche_Daten!$H$15,IF(C22=4,Persönliche_Daten!$I$15,IF(C22=5,Persönliche_Daten!$J$15,IF(C22=6,Persönliche_Daten!$K$15))))))+IF(C22=7,Persönliche_Daten!$L$15,IF(C22=1,Persönliche_Daten!$M$15,0))))</f>
        <v>0</v>
      </c>
      <c r="W22" s="397"/>
      <c r="X22" s="369">
        <f t="shared" si="1"/>
        <v>0</v>
      </c>
      <c r="Y22" s="370"/>
      <c r="Z22" s="371">
        <f t="shared" si="25"/>
        <v>0</v>
      </c>
      <c r="AA22" s="372"/>
      <c r="AB22" s="367">
        <f>IF(D22=Persönliche_Daten!$D$24,Persönliche_Daten!$H$24,IF(D22=Persönliche_Daten!$D$26,0,IF(BF22&gt;0,0,IF(C22=2,Persönliche_Daten!$P$15,IF(C22=3,Persönliche_Daten!$Q$15,IF(C22=4,Persönliche_Daten!$R$15,IF(C22=5,Persönliche_Daten!$S$15,IF(C22=6,Persönliche_Daten!$T$15))))))+IF(C22=7,Persönliche_Daten!$U$15,IF(C22=1,Persönliche_Daten!$V$15,0))))</f>
        <v>0</v>
      </c>
      <c r="AC22" s="397"/>
      <c r="AD22" s="369">
        <f t="shared" si="2"/>
        <v>0</v>
      </c>
      <c r="AE22" s="370"/>
      <c r="AF22" s="371">
        <f t="shared" si="5"/>
        <v>0</v>
      </c>
      <c r="AG22" s="372"/>
      <c r="AH22" s="108">
        <f t="shared" si="3"/>
        <v>0</v>
      </c>
      <c r="AI22" s="105">
        <f t="shared" si="4"/>
        <v>0</v>
      </c>
      <c r="AJ22" s="12">
        <f t="shared" si="6"/>
        <v>0</v>
      </c>
      <c r="AK22" s="204">
        <f t="shared" si="26"/>
        <v>0</v>
      </c>
      <c r="AL22" s="205"/>
      <c r="AM22" s="205"/>
      <c r="AN22" s="205"/>
      <c r="AO22" s="393"/>
      <c r="AP22" s="393"/>
      <c r="AR22" s="207"/>
      <c r="AV22" s="1">
        <f>IF(AND(K22&gt;0,M22=K22),Persönliche_Daten!$AI$5,0)</f>
        <v>0</v>
      </c>
      <c r="AW22" s="209">
        <f t="shared" si="7"/>
        <v>0</v>
      </c>
      <c r="AX22" s="209">
        <f>IF(AND(L22&gt;6,L22&lt;9.01),L22-Persönliche_Daten!$AG$5,0)</f>
        <v>0</v>
      </c>
      <c r="AY22" s="209">
        <f>IF(L22&gt;9,L22-Persönliche_Daten!$AH$5,0)</f>
        <v>0</v>
      </c>
      <c r="AZ22" s="209">
        <f t="shared" si="8"/>
        <v>0</v>
      </c>
      <c r="BA22" s="209">
        <f t="shared" si="9"/>
        <v>0</v>
      </c>
      <c r="BB22" s="209">
        <f>IF(AND(O22&gt;6,O22&lt;9.01),O22-Persönliche_Daten!$AG$5,0)</f>
        <v>0</v>
      </c>
      <c r="BC22" s="209">
        <f>IF(O22&gt;9,O22-Persönliche_Daten!$AH$5,0)</f>
        <v>0</v>
      </c>
      <c r="BD22" s="209">
        <f t="shared" si="10"/>
        <v>0</v>
      </c>
      <c r="BE22" s="209">
        <f t="shared" si="11"/>
        <v>0</v>
      </c>
      <c r="BF22" s="209">
        <f t="shared" si="12"/>
        <v>0</v>
      </c>
      <c r="BG22" s="209"/>
      <c r="BH22" s="208"/>
      <c r="BI22" s="208">
        <f t="shared" si="13"/>
        <v>0</v>
      </c>
      <c r="BJ22" s="208">
        <f>IF(AND(R22&gt;6,R22&lt;9.01),R22-Persönliche_Daten!$AG$5,0)</f>
        <v>0</v>
      </c>
      <c r="BK22" s="208">
        <f>IF(R22&gt;9,R22-Persönliche_Daten!$AH$5,0)</f>
        <v>0</v>
      </c>
      <c r="BL22" s="208">
        <f t="shared" si="14"/>
        <v>0</v>
      </c>
      <c r="BM22" s="208">
        <f t="shared" si="15"/>
        <v>0</v>
      </c>
      <c r="BN22" s="208">
        <f>IF(AND(U22&gt;6,U22&lt;9.01),U22-Persönliche_Daten!$AG$5,0)</f>
        <v>0</v>
      </c>
      <c r="BO22" s="208">
        <f>IF(U22&gt;9,U22-Persönliche_Daten!$AH$5,0)</f>
        <v>0</v>
      </c>
      <c r="BP22" s="208">
        <f t="shared" si="16"/>
        <v>0</v>
      </c>
      <c r="BQ22" s="208">
        <f t="shared" si="17"/>
        <v>0</v>
      </c>
      <c r="BR22" s="208">
        <f t="shared" si="18"/>
        <v>0</v>
      </c>
    </row>
    <row r="23" spans="2:70" s="1" customFormat="1" ht="21.75" customHeight="1" x14ac:dyDescent="0.25">
      <c r="B23" s="59">
        <f t="shared" si="19"/>
        <v>46245</v>
      </c>
      <c r="C23" s="60">
        <f t="shared" si="20"/>
        <v>3</v>
      </c>
      <c r="D23" s="210">
        <f t="shared" si="21"/>
        <v>46245</v>
      </c>
      <c r="E23" s="211"/>
      <c r="F23" s="6"/>
      <c r="G23" s="6"/>
      <c r="H23" s="114"/>
      <c r="I23" s="203"/>
      <c r="J23" s="96"/>
      <c r="K23" s="7"/>
      <c r="L23" s="105">
        <f t="shared" si="28"/>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$15,IF(C23=3,Persönliche_Daten!$H$15,IF(C23=4,Persönliche_Daten!$I$15,IF(C23=5,Persönliche_Daten!$J$15,IF(C23=6,Persönliche_Daten!$K$15))))))+IF(C23=7,Persönliche_Daten!$L$15,IF(C23=1,Persönliche_Daten!$M$15,0))))</f>
        <v>0</v>
      </c>
      <c r="W23" s="397"/>
      <c r="X23" s="369">
        <f t="shared" si="1"/>
        <v>0</v>
      </c>
      <c r="Y23" s="370"/>
      <c r="Z23" s="371">
        <f t="shared" si="25"/>
        <v>0</v>
      </c>
      <c r="AA23" s="372"/>
      <c r="AB23" s="367">
        <f>IF(D23=Persönliche_Daten!$D$24,Persönliche_Daten!$H$24,IF(D23=Persönliche_Daten!$D$26,0,IF(BF23&gt;0,0,IF(C23=2,Persönliche_Daten!$P$15,IF(C23=3,Persönliche_Daten!$Q$15,IF(C23=4,Persönliche_Daten!$R$15,IF(C23=5,Persönliche_Daten!$S$15,IF(C23=6,Persönliche_Daten!$T$15))))))+IF(C23=7,Persönliche_Daten!$U$15,IF(C23=1,Persönliche_Daten!$V$15,0))))</f>
        <v>0</v>
      </c>
      <c r="AC23" s="397"/>
      <c r="AD23" s="369">
        <f t="shared" si="2"/>
        <v>0</v>
      </c>
      <c r="AE23" s="370"/>
      <c r="AF23" s="371">
        <f t="shared" si="5"/>
        <v>0</v>
      </c>
      <c r="AG23" s="372"/>
      <c r="AH23" s="108">
        <f t="shared" si="3"/>
        <v>0</v>
      </c>
      <c r="AI23" s="105">
        <f t="shared" si="4"/>
        <v>0</v>
      </c>
      <c r="AJ23" s="12">
        <f t="shared" si="6"/>
        <v>0</v>
      </c>
      <c r="AK23" s="204">
        <f t="shared" si="26"/>
        <v>0</v>
      </c>
      <c r="AL23" s="205"/>
      <c r="AM23" s="205"/>
      <c r="AN23" s="205"/>
      <c r="AO23" s="393"/>
      <c r="AP23" s="393"/>
      <c r="AR23" s="207"/>
      <c r="AV23" s="1">
        <f>IF(AND(K23&gt;0,M23=K23),Persönliche_Daten!$AI$5,0)</f>
        <v>0</v>
      </c>
      <c r="AW23" s="209">
        <f t="shared" si="7"/>
        <v>0</v>
      </c>
      <c r="AX23" s="209">
        <f>IF(AND(L23&gt;6,L23&lt;9.01),L23-Persönliche_Daten!$AG$5,0)</f>
        <v>0</v>
      </c>
      <c r="AY23" s="209">
        <f>IF(L23&gt;9,L23-Persönliche_Daten!$AH$5,0)</f>
        <v>0</v>
      </c>
      <c r="AZ23" s="209">
        <f t="shared" si="8"/>
        <v>0</v>
      </c>
      <c r="BA23" s="209">
        <f t="shared" si="9"/>
        <v>0</v>
      </c>
      <c r="BB23" s="209">
        <f>IF(AND(O23&gt;6,O23&lt;9.01),O23-Persönliche_Daten!$AG$5,0)</f>
        <v>0</v>
      </c>
      <c r="BC23" s="209">
        <f>IF(O23&gt;9,O23-Persönliche_Daten!$AH$5,0)</f>
        <v>0</v>
      </c>
      <c r="BD23" s="209">
        <f t="shared" si="10"/>
        <v>0</v>
      </c>
      <c r="BE23" s="209">
        <f t="shared" si="11"/>
        <v>0</v>
      </c>
      <c r="BF23" s="209">
        <f t="shared" si="12"/>
        <v>0</v>
      </c>
      <c r="BG23" s="209"/>
      <c r="BH23" s="208"/>
      <c r="BI23" s="208">
        <f t="shared" si="13"/>
        <v>0</v>
      </c>
      <c r="BJ23" s="208">
        <f>IF(AND(R23&gt;6,R23&lt;9.01),R23-Persönliche_Daten!$AG$5,0)</f>
        <v>0</v>
      </c>
      <c r="BK23" s="208">
        <f>IF(R23&gt;9,R23-Persönliche_Daten!$AH$5,0)</f>
        <v>0</v>
      </c>
      <c r="BL23" s="208">
        <f t="shared" si="14"/>
        <v>0</v>
      </c>
      <c r="BM23" s="208">
        <f t="shared" si="15"/>
        <v>0</v>
      </c>
      <c r="BN23" s="208">
        <f>IF(AND(U23&gt;6,U23&lt;9.01),U23-Persönliche_Daten!$AG$5,0)</f>
        <v>0</v>
      </c>
      <c r="BO23" s="208">
        <f>IF(U23&gt;9,U23-Persönliche_Daten!$AH$5,0)</f>
        <v>0</v>
      </c>
      <c r="BP23" s="208">
        <f t="shared" si="16"/>
        <v>0</v>
      </c>
      <c r="BQ23" s="208">
        <f t="shared" si="17"/>
        <v>0</v>
      </c>
      <c r="BR23" s="208">
        <f t="shared" si="18"/>
        <v>0</v>
      </c>
    </row>
    <row r="24" spans="2:70" s="1" customFormat="1" ht="21.75" customHeight="1" x14ac:dyDescent="0.25">
      <c r="B24" s="59">
        <f t="shared" si="19"/>
        <v>46246</v>
      </c>
      <c r="C24" s="60">
        <f t="shared" si="20"/>
        <v>4</v>
      </c>
      <c r="D24" s="210">
        <f t="shared" si="21"/>
        <v>46246</v>
      </c>
      <c r="E24" s="211"/>
      <c r="F24" s="6"/>
      <c r="G24" s="6"/>
      <c r="H24" s="114"/>
      <c r="I24" s="203"/>
      <c r="J24" s="96"/>
      <c r="K24" s="7"/>
      <c r="L24" s="105">
        <f>(K24-J24)*24</f>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$15,IF(C24=3,Persönliche_Daten!$H$15,IF(C24=4,Persönliche_Daten!$I$15,IF(C24=5,Persönliche_Daten!$J$15,IF(C24=6,Persönliche_Daten!$K$15))))))+IF(C24=7,Persönliche_Daten!$L$15,IF(C24=1,Persönliche_Daten!$M$15,0))))</f>
        <v>0</v>
      </c>
      <c r="W24" s="397"/>
      <c r="X24" s="369">
        <f t="shared" si="1"/>
        <v>0</v>
      </c>
      <c r="Y24" s="370"/>
      <c r="Z24" s="371">
        <f t="shared" si="25"/>
        <v>0</v>
      </c>
      <c r="AA24" s="372"/>
      <c r="AB24" s="367">
        <f>IF(D24=Persönliche_Daten!$D$24,Persönliche_Daten!$H$24,IF(D24=Persönliche_Daten!$D$26,0,IF(BF24&gt;0,0,IF(C24=2,Persönliche_Daten!$P$15,IF(C24=3,Persönliche_Daten!$Q$15,IF(C24=4,Persönliche_Daten!$R$15,IF(C24=5,Persönliche_Daten!$S$15,IF(C24=6,Persönliche_Daten!$T$15))))))+IF(C24=7,Persönliche_Daten!$U$15,IF(C24=1,Persönliche_Daten!$V$15,0))))</f>
        <v>0</v>
      </c>
      <c r="AC24" s="397"/>
      <c r="AD24" s="369">
        <f t="shared" si="2"/>
        <v>0</v>
      </c>
      <c r="AE24" s="370"/>
      <c r="AF24" s="371">
        <f t="shared" si="5"/>
        <v>0</v>
      </c>
      <c r="AG24" s="372"/>
      <c r="AH24" s="108">
        <f t="shared" si="3"/>
        <v>0</v>
      </c>
      <c r="AI24" s="105">
        <f t="shared" si="4"/>
        <v>0</v>
      </c>
      <c r="AJ24" s="12">
        <f t="shared" si="6"/>
        <v>0</v>
      </c>
      <c r="AK24" s="204">
        <f t="shared" si="26"/>
        <v>0</v>
      </c>
      <c r="AL24" s="205"/>
      <c r="AM24" s="205"/>
      <c r="AN24" s="205"/>
      <c r="AO24" s="393"/>
      <c r="AP24" s="393"/>
      <c r="AR24" s="207"/>
      <c r="AV24" s="1">
        <f>IF(AND(K24&gt;0,M24=K24),Persönliche_Daten!$AI$5,0)</f>
        <v>0</v>
      </c>
      <c r="AW24" s="209">
        <f t="shared" si="7"/>
        <v>0</v>
      </c>
      <c r="AX24" s="209">
        <f>IF(AND(L24&gt;6,L24&lt;9.01),L24-Persönliche_Daten!$AG$5,0)</f>
        <v>0</v>
      </c>
      <c r="AY24" s="209">
        <f>IF(L24&gt;9,L24-Persönliche_Daten!$AH$5,0)</f>
        <v>0</v>
      </c>
      <c r="AZ24" s="209">
        <f t="shared" si="8"/>
        <v>0</v>
      </c>
      <c r="BA24" s="209">
        <f t="shared" si="9"/>
        <v>0</v>
      </c>
      <c r="BB24" s="209">
        <f>IF(AND(O24&gt;6,O24&lt;9.01),O24-Persönliche_Daten!$AG$5,0)</f>
        <v>0</v>
      </c>
      <c r="BC24" s="209">
        <f>IF(O24&gt;9,O24-Persönliche_Daten!$AH$5,0)</f>
        <v>0</v>
      </c>
      <c r="BD24" s="209">
        <f t="shared" si="10"/>
        <v>0</v>
      </c>
      <c r="BE24" s="209">
        <f t="shared" si="11"/>
        <v>0</v>
      </c>
      <c r="BF24" s="209">
        <f t="shared" si="12"/>
        <v>0</v>
      </c>
      <c r="BG24" s="209"/>
      <c r="BH24" s="208"/>
      <c r="BI24" s="208">
        <f t="shared" si="13"/>
        <v>0</v>
      </c>
      <c r="BJ24" s="208">
        <f>IF(AND(R24&gt;6,R24&lt;9.01),R24-Persönliche_Daten!$AG$5,0)</f>
        <v>0</v>
      </c>
      <c r="BK24" s="208">
        <f>IF(R24&gt;9,R24-Persönliche_Daten!$AH$5,0)</f>
        <v>0</v>
      </c>
      <c r="BL24" s="208">
        <f t="shared" si="14"/>
        <v>0</v>
      </c>
      <c r="BM24" s="208">
        <f t="shared" si="15"/>
        <v>0</v>
      </c>
      <c r="BN24" s="208">
        <f>IF(AND(U24&gt;6,U24&lt;9.01),U24-Persönliche_Daten!$AG$5,0)</f>
        <v>0</v>
      </c>
      <c r="BO24" s="208">
        <f>IF(U24&gt;9,U24-Persönliche_Daten!$AH$5,0)</f>
        <v>0</v>
      </c>
      <c r="BP24" s="208">
        <f t="shared" si="16"/>
        <v>0</v>
      </c>
      <c r="BQ24" s="208">
        <f t="shared" si="17"/>
        <v>0</v>
      </c>
      <c r="BR24" s="208">
        <f t="shared" si="18"/>
        <v>0</v>
      </c>
    </row>
    <row r="25" spans="2:70" s="1" customFormat="1" ht="21.75" customHeight="1" x14ac:dyDescent="0.25">
      <c r="B25" s="59">
        <f t="shared" si="19"/>
        <v>46247</v>
      </c>
      <c r="C25" s="60">
        <f t="shared" si="20"/>
        <v>5</v>
      </c>
      <c r="D25" s="210">
        <f t="shared" si="21"/>
        <v>46247</v>
      </c>
      <c r="E25" s="211"/>
      <c r="F25" s="6"/>
      <c r="G25" s="6"/>
      <c r="H25" s="114"/>
      <c r="I25" s="203"/>
      <c r="J25" s="96"/>
      <c r="K25" s="7"/>
      <c r="L25" s="105">
        <f t="shared" si="28"/>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$15,IF(C25=3,Persönliche_Daten!$H$15,IF(C25=4,Persönliche_Daten!$I$15,IF(C25=5,Persönliche_Daten!$J$15,IF(C25=6,Persönliche_Daten!$K$15))))))+IF(C25=7,Persönliche_Daten!$L$15,IF(C25=1,Persönliche_Daten!$M$15,0))))</f>
        <v>0</v>
      </c>
      <c r="W25" s="397"/>
      <c r="X25" s="369">
        <f t="shared" si="1"/>
        <v>0</v>
      </c>
      <c r="Y25" s="370"/>
      <c r="Z25" s="371">
        <f t="shared" si="25"/>
        <v>0</v>
      </c>
      <c r="AA25" s="372"/>
      <c r="AB25" s="367">
        <f>IF(D25=Persönliche_Daten!$D$24,Persönliche_Daten!$H$24,IF(D25=Persönliche_Daten!$D$26,0,IF(BF25&gt;0,0,IF(C25=2,Persönliche_Daten!$P$15,IF(C25=3,Persönliche_Daten!$Q$15,IF(C25=4,Persönliche_Daten!$R$15,IF(C25=5,Persönliche_Daten!$S$15,IF(C25=6,Persönliche_Daten!$T$15))))))+IF(C25=7,Persönliche_Daten!$U$15,IF(C25=1,Persönliche_Daten!$V$15,0))))</f>
        <v>0</v>
      </c>
      <c r="AC25" s="397"/>
      <c r="AD25" s="369">
        <f t="shared" si="2"/>
        <v>0</v>
      </c>
      <c r="AE25" s="370"/>
      <c r="AF25" s="371">
        <f t="shared" si="5"/>
        <v>0</v>
      </c>
      <c r="AG25" s="372"/>
      <c r="AH25" s="108">
        <f t="shared" si="3"/>
        <v>0</v>
      </c>
      <c r="AI25" s="105">
        <f t="shared" si="4"/>
        <v>0</v>
      </c>
      <c r="AJ25" s="12">
        <f t="shared" si="6"/>
        <v>0</v>
      </c>
      <c r="AK25" s="204">
        <f t="shared" si="26"/>
        <v>0</v>
      </c>
      <c r="AL25" s="205"/>
      <c r="AM25" s="205"/>
      <c r="AN25" s="205"/>
      <c r="AO25" s="393"/>
      <c r="AP25" s="393"/>
      <c r="AR25" s="207"/>
      <c r="AV25" s="1">
        <f>IF(AND(K25&gt;0,M25=K25),Persönliche_Daten!$AI$5,0)</f>
        <v>0</v>
      </c>
      <c r="AW25" s="209">
        <f t="shared" si="7"/>
        <v>0</v>
      </c>
      <c r="AX25" s="209">
        <f>IF(AND(L25&gt;6,L25&lt;9.01),L25-Persönliche_Daten!$AG$5,0)</f>
        <v>0</v>
      </c>
      <c r="AY25" s="209">
        <f>IF(L25&gt;9,L25-Persönliche_Daten!$AH$5,0)</f>
        <v>0</v>
      </c>
      <c r="AZ25" s="209">
        <f t="shared" si="8"/>
        <v>0</v>
      </c>
      <c r="BA25" s="209">
        <f t="shared" si="9"/>
        <v>0</v>
      </c>
      <c r="BB25" s="209">
        <f>IF(AND(O25&gt;6,O25&lt;9.01),O25-Persönliche_Daten!$AG$5,0)</f>
        <v>0</v>
      </c>
      <c r="BC25" s="209">
        <f>IF(O25&gt;9,O25-Persönliche_Daten!$AH$5,0)</f>
        <v>0</v>
      </c>
      <c r="BD25" s="209">
        <f t="shared" si="10"/>
        <v>0</v>
      </c>
      <c r="BE25" s="209">
        <f t="shared" si="11"/>
        <v>0</v>
      </c>
      <c r="BF25" s="209">
        <f t="shared" si="12"/>
        <v>0</v>
      </c>
      <c r="BG25" s="209"/>
      <c r="BH25" s="208"/>
      <c r="BI25" s="208">
        <f t="shared" si="13"/>
        <v>0</v>
      </c>
      <c r="BJ25" s="208">
        <f>IF(AND(R25&gt;6,R25&lt;9.01),R25-Persönliche_Daten!$AG$5,0)</f>
        <v>0</v>
      </c>
      <c r="BK25" s="208">
        <f>IF(R25&gt;9,R25-Persönliche_Daten!$AH$5,0)</f>
        <v>0</v>
      </c>
      <c r="BL25" s="208">
        <f t="shared" si="14"/>
        <v>0</v>
      </c>
      <c r="BM25" s="208">
        <f t="shared" si="15"/>
        <v>0</v>
      </c>
      <c r="BN25" s="208">
        <f>IF(AND(U25&gt;6,U25&lt;9.01),U25-Persönliche_Daten!$AG$5,0)</f>
        <v>0</v>
      </c>
      <c r="BO25" s="208">
        <f>IF(U25&gt;9,U25-Persönliche_Daten!$AH$5,0)</f>
        <v>0</v>
      </c>
      <c r="BP25" s="208">
        <f t="shared" si="16"/>
        <v>0</v>
      </c>
      <c r="BQ25" s="208">
        <f t="shared" si="17"/>
        <v>0</v>
      </c>
      <c r="BR25" s="208">
        <f t="shared" si="18"/>
        <v>0</v>
      </c>
    </row>
    <row r="26" spans="2:70" s="1" customFormat="1" ht="21.75" customHeight="1" x14ac:dyDescent="0.25">
      <c r="B26" s="59">
        <f t="shared" si="19"/>
        <v>46248</v>
      </c>
      <c r="C26" s="60">
        <f t="shared" si="20"/>
        <v>6</v>
      </c>
      <c r="D26" s="210">
        <f t="shared" si="21"/>
        <v>46248</v>
      </c>
      <c r="E26" s="211"/>
      <c r="F26" s="6"/>
      <c r="G26" s="6"/>
      <c r="H26" s="114"/>
      <c r="I26" s="203"/>
      <c r="J26" s="96"/>
      <c r="K26" s="7"/>
      <c r="L26" s="105">
        <f t="shared" si="28"/>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$15,IF(C26=3,Persönliche_Daten!$H$15,IF(C26=4,Persönliche_Daten!$I$15,IF(C26=5,Persönliche_Daten!$J$15,IF(C26=6,Persönliche_Daten!$K$15))))))+IF(C26=7,Persönliche_Daten!$L$15,IF(C26=1,Persönliche_Daten!$M$15,0))))</f>
        <v>0</v>
      </c>
      <c r="W26" s="397"/>
      <c r="X26" s="369">
        <f t="shared" si="1"/>
        <v>0</v>
      </c>
      <c r="Y26" s="370"/>
      <c r="Z26" s="371">
        <f t="shared" si="25"/>
        <v>0</v>
      </c>
      <c r="AA26" s="372"/>
      <c r="AB26" s="367">
        <f>IF(D26=Persönliche_Daten!$D$24,Persönliche_Daten!$H$24,IF(D26=Persönliche_Daten!$D$26,0,IF(BF26&gt;0,0,IF(C26=2,Persönliche_Daten!$P$15,IF(C26=3,Persönliche_Daten!$Q$15,IF(C26=4,Persönliche_Daten!$R$15,IF(C26=5,Persönliche_Daten!$S$15,IF(C26=6,Persönliche_Daten!$T$15))))))+IF(C26=7,Persönliche_Daten!$U$15,IF(C26=1,Persönliche_Daten!$V$15,0))))</f>
        <v>0</v>
      </c>
      <c r="AC26" s="397"/>
      <c r="AD26" s="369">
        <f t="shared" si="2"/>
        <v>0</v>
      </c>
      <c r="AE26" s="370"/>
      <c r="AF26" s="371">
        <f t="shared" si="5"/>
        <v>0</v>
      </c>
      <c r="AG26" s="372"/>
      <c r="AH26" s="108">
        <f t="shared" si="3"/>
        <v>0</v>
      </c>
      <c r="AI26" s="105">
        <f t="shared" si="4"/>
        <v>0</v>
      </c>
      <c r="AJ26" s="12">
        <f t="shared" si="6"/>
        <v>0</v>
      </c>
      <c r="AK26" s="204">
        <f t="shared" si="26"/>
        <v>0</v>
      </c>
      <c r="AL26" s="205"/>
      <c r="AM26" s="205"/>
      <c r="AN26" s="205"/>
      <c r="AO26" s="393"/>
      <c r="AP26" s="393"/>
      <c r="AR26" s="207"/>
      <c r="AV26" s="1">
        <f>IF(AND(K26&gt;0,M26=K26),Persönliche_Daten!$AI$5,0)</f>
        <v>0</v>
      </c>
      <c r="AW26" s="209">
        <f t="shared" si="7"/>
        <v>0</v>
      </c>
      <c r="AX26" s="209">
        <f>IF(AND(L26&gt;6,L26&lt;9.01),L26-Persönliche_Daten!$AG$5,0)</f>
        <v>0</v>
      </c>
      <c r="AY26" s="209">
        <f>IF(L26&gt;9,L26-Persönliche_Daten!$AH$5,0)</f>
        <v>0</v>
      </c>
      <c r="AZ26" s="209">
        <f t="shared" si="8"/>
        <v>0</v>
      </c>
      <c r="BA26" s="209">
        <f t="shared" si="9"/>
        <v>0</v>
      </c>
      <c r="BB26" s="209">
        <f>IF(AND(O26&gt;6,O26&lt;9.01),O26-Persönliche_Daten!$AG$5,0)</f>
        <v>0</v>
      </c>
      <c r="BC26" s="209">
        <f>IF(O26&gt;9,O26-Persönliche_Daten!$AH$5,0)</f>
        <v>0</v>
      </c>
      <c r="BD26" s="209">
        <f t="shared" si="10"/>
        <v>0</v>
      </c>
      <c r="BE26" s="209">
        <f t="shared" si="11"/>
        <v>0</v>
      </c>
      <c r="BF26" s="209">
        <f t="shared" si="12"/>
        <v>0</v>
      </c>
      <c r="BG26" s="209"/>
      <c r="BH26" s="208"/>
      <c r="BI26" s="208">
        <f t="shared" si="13"/>
        <v>0</v>
      </c>
      <c r="BJ26" s="208">
        <f>IF(AND(R26&gt;6,R26&lt;9.01),R26-Persönliche_Daten!$AG$5,0)</f>
        <v>0</v>
      </c>
      <c r="BK26" s="208">
        <f>IF(R26&gt;9,R26-Persönliche_Daten!$AH$5,0)</f>
        <v>0</v>
      </c>
      <c r="BL26" s="208">
        <f t="shared" si="14"/>
        <v>0</v>
      </c>
      <c r="BM26" s="208">
        <f t="shared" si="15"/>
        <v>0</v>
      </c>
      <c r="BN26" s="208">
        <f>IF(AND(U26&gt;6,U26&lt;9.01),U26-Persönliche_Daten!$AG$5,0)</f>
        <v>0</v>
      </c>
      <c r="BO26" s="208">
        <f>IF(U26&gt;9,U26-Persönliche_Daten!$AH$5,0)</f>
        <v>0</v>
      </c>
      <c r="BP26" s="208">
        <f t="shared" si="16"/>
        <v>0</v>
      </c>
      <c r="BQ26" s="208">
        <f t="shared" si="17"/>
        <v>0</v>
      </c>
      <c r="BR26" s="208">
        <f t="shared" si="18"/>
        <v>0</v>
      </c>
    </row>
    <row r="27" spans="2:70" s="1" customFormat="1" ht="21.75" customHeight="1" x14ac:dyDescent="0.25">
      <c r="B27" s="59">
        <f t="shared" si="19"/>
        <v>46249</v>
      </c>
      <c r="C27" s="60">
        <f t="shared" si="20"/>
        <v>7</v>
      </c>
      <c r="D27" s="210">
        <f t="shared" si="21"/>
        <v>46249</v>
      </c>
      <c r="E27" s="211"/>
      <c r="F27" s="6"/>
      <c r="G27" s="6"/>
      <c r="H27" s="114"/>
      <c r="I27" s="203"/>
      <c r="J27" s="96"/>
      <c r="K27" s="7"/>
      <c r="L27" s="105">
        <f t="shared" si="28"/>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$15,IF(C27=3,Persönliche_Daten!$H$15,IF(C27=4,Persönliche_Daten!$I$15,IF(C27=5,Persönliche_Daten!$J$15,IF(C27=6,Persönliche_Daten!$K$15))))))+IF(C27=7,Persönliche_Daten!$L$15,IF(C27=1,Persönliche_Daten!$M$15,0))))</f>
        <v>0</v>
      </c>
      <c r="W27" s="397"/>
      <c r="X27" s="369">
        <f t="shared" si="1"/>
        <v>0</v>
      </c>
      <c r="Y27" s="370"/>
      <c r="Z27" s="371">
        <f t="shared" si="25"/>
        <v>0</v>
      </c>
      <c r="AA27" s="372"/>
      <c r="AB27" s="367">
        <f>IF(D27=Persönliche_Daten!$D$24,Persönliche_Daten!$H$24,IF(D27=Persönliche_Daten!$D$26,0,IF(BF27&gt;0,0,IF(C27=2,Persönliche_Daten!$P$15,IF(C27=3,Persönliche_Daten!$Q$15,IF(C27=4,Persönliche_Daten!$R$15,IF(C27=5,Persönliche_Daten!$S$15,IF(C27=6,Persönliche_Daten!$T$15))))))+IF(C27=7,Persönliche_Daten!$U$15,IF(C27=1,Persönliche_Daten!$V$15,0))))</f>
        <v>0</v>
      </c>
      <c r="AC27" s="397"/>
      <c r="AD27" s="369">
        <f t="shared" si="2"/>
        <v>0</v>
      </c>
      <c r="AE27" s="370"/>
      <c r="AF27" s="371">
        <f t="shared" si="5"/>
        <v>0</v>
      </c>
      <c r="AG27" s="372"/>
      <c r="AH27" s="108">
        <f>Z27+AF27</f>
        <v>0</v>
      </c>
      <c r="AI27" s="105">
        <f t="shared" si="4"/>
        <v>0</v>
      </c>
      <c r="AJ27" s="12">
        <f t="shared" si="6"/>
        <v>0</v>
      </c>
      <c r="AK27" s="204">
        <f t="shared" si="26"/>
        <v>0</v>
      </c>
      <c r="AL27" s="205"/>
      <c r="AM27" s="205"/>
      <c r="AN27" s="205"/>
      <c r="AO27" s="393"/>
      <c r="AP27" s="393"/>
      <c r="AR27" s="207"/>
      <c r="AV27" s="1">
        <f>IF(AND(K27&gt;0,M27=K27),Persönliche_Daten!$AI$5,0)</f>
        <v>0</v>
      </c>
      <c r="AW27" s="209">
        <f t="shared" si="7"/>
        <v>0</v>
      </c>
      <c r="AX27" s="209">
        <f>IF(AND(L27&gt;6,L27&lt;9.01),L27-Persönliche_Daten!$AG$5,0)</f>
        <v>0</v>
      </c>
      <c r="AY27" s="209">
        <f>IF(L27&gt;9,L27-Persönliche_Daten!$AH$5,0)</f>
        <v>0</v>
      </c>
      <c r="AZ27" s="209">
        <f t="shared" si="8"/>
        <v>0</v>
      </c>
      <c r="BA27" s="209">
        <f t="shared" si="9"/>
        <v>0</v>
      </c>
      <c r="BB27" s="209">
        <f>IF(AND(O27&gt;6,O27&lt;9.01),O27-Persönliche_Daten!$AG$5,0)</f>
        <v>0</v>
      </c>
      <c r="BC27" s="209">
        <f>IF(O27&gt;9,O27-Persönliche_Daten!$AH$5,0)</f>
        <v>0</v>
      </c>
      <c r="BD27" s="209">
        <f t="shared" si="10"/>
        <v>0</v>
      </c>
      <c r="BE27" s="209">
        <f t="shared" si="11"/>
        <v>0</v>
      </c>
      <c r="BF27" s="209">
        <f t="shared" si="12"/>
        <v>0</v>
      </c>
      <c r="BG27" s="209"/>
      <c r="BH27" s="208"/>
      <c r="BI27" s="208">
        <f t="shared" si="13"/>
        <v>0</v>
      </c>
      <c r="BJ27" s="208">
        <f>IF(AND(R27&gt;6,R27&lt;9.01),R27-Persönliche_Daten!$AG$5,0)</f>
        <v>0</v>
      </c>
      <c r="BK27" s="208">
        <f>IF(R27&gt;9,R27-Persönliche_Daten!$AH$5,0)</f>
        <v>0</v>
      </c>
      <c r="BL27" s="208">
        <f t="shared" si="14"/>
        <v>0</v>
      </c>
      <c r="BM27" s="208">
        <f t="shared" si="15"/>
        <v>0</v>
      </c>
      <c r="BN27" s="208">
        <f>IF(AND(U27&gt;6,U27&lt;9.01),U27-Persönliche_Daten!$AG$5,0)</f>
        <v>0</v>
      </c>
      <c r="BO27" s="208">
        <f>IF(U27&gt;9,U27-Persönliche_Daten!$AH$5,0)</f>
        <v>0</v>
      </c>
      <c r="BP27" s="208">
        <f t="shared" si="16"/>
        <v>0</v>
      </c>
      <c r="BQ27" s="208">
        <f t="shared" si="17"/>
        <v>0</v>
      </c>
      <c r="BR27" s="208">
        <f t="shared" si="18"/>
        <v>0</v>
      </c>
    </row>
    <row r="28" spans="2:70" s="1" customFormat="1" ht="21.75" customHeight="1" x14ac:dyDescent="0.25">
      <c r="B28" s="59">
        <f t="shared" si="19"/>
        <v>46250</v>
      </c>
      <c r="C28" s="60">
        <f t="shared" si="20"/>
        <v>1</v>
      </c>
      <c r="D28" s="210">
        <f t="shared" si="21"/>
        <v>46250</v>
      </c>
      <c r="E28" s="211"/>
      <c r="F28" s="6"/>
      <c r="G28" s="6"/>
      <c r="H28" s="114"/>
      <c r="I28" s="203"/>
      <c r="J28" s="96"/>
      <c r="K28" s="7"/>
      <c r="L28" s="105">
        <f t="shared" si="28"/>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$15,IF(C28=3,Persönliche_Daten!$H$15,IF(C28=4,Persönliche_Daten!$I$15,IF(C28=5,Persönliche_Daten!$J$15,IF(C28=6,Persönliche_Daten!$K$15))))))+IF(C28=7,Persönliche_Daten!$L$15,IF(C28=1,Persönliche_Daten!$M$15,0))))</f>
        <v>0</v>
      </c>
      <c r="W28" s="397"/>
      <c r="X28" s="369">
        <f t="shared" si="1"/>
        <v>0</v>
      </c>
      <c r="Y28" s="370"/>
      <c r="Z28" s="371">
        <f t="shared" si="25"/>
        <v>0</v>
      </c>
      <c r="AA28" s="372"/>
      <c r="AB28" s="367">
        <f>IF(D28=Persönliche_Daten!$D$24,Persönliche_Daten!$H$24,IF(D28=Persönliche_Daten!$D$26,0,IF(BF28&gt;0,0,IF(C28=2,Persönliche_Daten!$P$15,IF(C28=3,Persönliche_Daten!$Q$15,IF(C28=4,Persönliche_Daten!$R$15,IF(C28=5,Persönliche_Daten!$S$15,IF(C28=6,Persönliche_Daten!$T$15))))))+IF(C28=7,Persönliche_Daten!$U$15,IF(C28=1,Persönliche_Daten!$V$15,0))))</f>
        <v>0</v>
      </c>
      <c r="AC28" s="397"/>
      <c r="AD28" s="369">
        <f t="shared" si="2"/>
        <v>0</v>
      </c>
      <c r="AE28" s="370"/>
      <c r="AF28" s="371">
        <f t="shared" si="5"/>
        <v>0</v>
      </c>
      <c r="AG28" s="372"/>
      <c r="AH28" s="108">
        <f t="shared" si="3"/>
        <v>0</v>
      </c>
      <c r="AI28" s="105">
        <f t="shared" si="4"/>
        <v>0</v>
      </c>
      <c r="AJ28" s="12">
        <f t="shared" si="6"/>
        <v>0</v>
      </c>
      <c r="AK28" s="204">
        <f t="shared" si="26"/>
        <v>0</v>
      </c>
      <c r="AL28" s="205"/>
      <c r="AM28" s="205"/>
      <c r="AN28" s="205"/>
      <c r="AO28" s="393"/>
      <c r="AP28" s="393"/>
      <c r="AR28" s="207"/>
      <c r="AV28" s="1">
        <f>IF(AND(K28&gt;0,M28=K28),Persönliche_Daten!$AI$5,0)</f>
        <v>0</v>
      </c>
      <c r="AW28" s="209">
        <f t="shared" si="7"/>
        <v>0</v>
      </c>
      <c r="AX28" s="209">
        <f>IF(AND(L28&gt;6,L28&lt;9.01),L28-Persönliche_Daten!$AG$5,0)</f>
        <v>0</v>
      </c>
      <c r="AY28" s="209">
        <f>IF(L28&gt;9,L28-Persönliche_Daten!$AH$5,0)</f>
        <v>0</v>
      </c>
      <c r="AZ28" s="209">
        <f t="shared" si="8"/>
        <v>0</v>
      </c>
      <c r="BA28" s="209">
        <f t="shared" si="9"/>
        <v>0</v>
      </c>
      <c r="BB28" s="209">
        <f>IF(AND(O28&gt;6,O28&lt;9.01),O28-Persönliche_Daten!$AG$5,0)</f>
        <v>0</v>
      </c>
      <c r="BC28" s="209">
        <f>IF(O28&gt;9,O28-Persönliche_Daten!$AH$5,0)</f>
        <v>0</v>
      </c>
      <c r="BD28" s="209">
        <f t="shared" si="10"/>
        <v>0</v>
      </c>
      <c r="BE28" s="209">
        <f t="shared" si="11"/>
        <v>0</v>
      </c>
      <c r="BF28" s="209">
        <f t="shared" si="12"/>
        <v>0</v>
      </c>
      <c r="BG28" s="209"/>
      <c r="BH28" s="208"/>
      <c r="BI28" s="208">
        <f t="shared" si="13"/>
        <v>0</v>
      </c>
      <c r="BJ28" s="208">
        <f>IF(AND(R28&gt;6,R28&lt;9.01),R28-Persönliche_Daten!$AG$5,0)</f>
        <v>0</v>
      </c>
      <c r="BK28" s="208">
        <f>IF(R28&gt;9,R28-Persönliche_Daten!$AH$5,0)</f>
        <v>0</v>
      </c>
      <c r="BL28" s="208">
        <f t="shared" si="14"/>
        <v>0</v>
      </c>
      <c r="BM28" s="208">
        <f t="shared" si="15"/>
        <v>0</v>
      </c>
      <c r="BN28" s="208">
        <f>IF(AND(U28&gt;6,U28&lt;9.01),U28-Persönliche_Daten!$AG$5,0)</f>
        <v>0</v>
      </c>
      <c r="BO28" s="208">
        <f>IF(U28&gt;9,U28-Persönliche_Daten!$AH$5,0)</f>
        <v>0</v>
      </c>
      <c r="BP28" s="208">
        <f t="shared" si="16"/>
        <v>0</v>
      </c>
      <c r="BQ28" s="208">
        <f t="shared" si="17"/>
        <v>0</v>
      </c>
      <c r="BR28" s="208">
        <f t="shared" si="18"/>
        <v>0</v>
      </c>
    </row>
    <row r="29" spans="2:70" s="1" customFormat="1" ht="21.75" customHeight="1" x14ac:dyDescent="0.25">
      <c r="B29" s="59">
        <f t="shared" si="19"/>
        <v>46251</v>
      </c>
      <c r="C29" s="60">
        <f t="shared" si="20"/>
        <v>2</v>
      </c>
      <c r="D29" s="210">
        <f t="shared" si="21"/>
        <v>46251</v>
      </c>
      <c r="E29" s="211"/>
      <c r="F29" s="6"/>
      <c r="G29" s="6"/>
      <c r="H29" s="114"/>
      <c r="I29" s="203"/>
      <c r="J29" s="96"/>
      <c r="K29" s="7"/>
      <c r="L29" s="105">
        <f t="shared" si="28"/>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$15,IF(C29=3,Persönliche_Daten!$H$15,IF(C29=4,Persönliche_Daten!$I$15,IF(C29=5,Persönliche_Daten!$J$15,IF(C29=6,Persönliche_Daten!$K$15))))))+IF(C29=7,Persönliche_Daten!$L$15,IF(C29=1,Persönliche_Daten!$M$15,0))))</f>
        <v>0</v>
      </c>
      <c r="W29" s="397"/>
      <c r="X29" s="369">
        <f t="shared" si="1"/>
        <v>0</v>
      </c>
      <c r="Y29" s="370"/>
      <c r="Z29" s="371">
        <f t="shared" si="25"/>
        <v>0</v>
      </c>
      <c r="AA29" s="372"/>
      <c r="AB29" s="367">
        <f>IF(D29=Persönliche_Daten!$D$24,Persönliche_Daten!$H$24,IF(D29=Persönliche_Daten!$D$26,0,IF(BF29&gt;0,0,IF(C29=2,Persönliche_Daten!$P$15,IF(C29=3,Persönliche_Daten!$Q$15,IF(C29=4,Persönliche_Daten!$R$15,IF(C29=5,Persönliche_Daten!$S$15,IF(C29=6,Persönliche_Daten!$T$15))))))+IF(C29=7,Persönliche_Daten!$U$15,IF(C29=1,Persönliche_Daten!$V$15,0))))</f>
        <v>0</v>
      </c>
      <c r="AC29" s="397"/>
      <c r="AD29" s="369">
        <f t="shared" si="2"/>
        <v>0</v>
      </c>
      <c r="AE29" s="370"/>
      <c r="AF29" s="371">
        <f t="shared" si="5"/>
        <v>0</v>
      </c>
      <c r="AG29" s="372"/>
      <c r="AH29" s="108">
        <f>Z29+AF29</f>
        <v>0</v>
      </c>
      <c r="AI29" s="105">
        <f t="shared" si="4"/>
        <v>0</v>
      </c>
      <c r="AJ29" s="12">
        <f t="shared" si="6"/>
        <v>0</v>
      </c>
      <c r="AK29" s="204">
        <f t="shared" si="26"/>
        <v>0</v>
      </c>
      <c r="AL29" s="205"/>
      <c r="AM29" s="205"/>
      <c r="AN29" s="205"/>
      <c r="AO29" s="393"/>
      <c r="AP29" s="393"/>
      <c r="AR29" s="207"/>
      <c r="AV29" s="1">
        <f>IF(AND(K29&gt;0,M29=K29),Persönliche_Daten!$AI$5,0)</f>
        <v>0</v>
      </c>
      <c r="AW29" s="209">
        <f t="shared" si="7"/>
        <v>0</v>
      </c>
      <c r="AX29" s="209">
        <f>IF(AND(L29&gt;6,L29&lt;9.01),L29-Persönliche_Daten!$AG$5,0)</f>
        <v>0</v>
      </c>
      <c r="AY29" s="209">
        <f>IF(L29&gt;9,L29-Persönliche_Daten!$AH$5,0)</f>
        <v>0</v>
      </c>
      <c r="AZ29" s="209">
        <f t="shared" si="8"/>
        <v>0</v>
      </c>
      <c r="BA29" s="209">
        <f t="shared" si="9"/>
        <v>0</v>
      </c>
      <c r="BB29" s="209">
        <f>IF(AND(O29&gt;6,O29&lt;9.01),O29-Persönliche_Daten!$AG$5,0)</f>
        <v>0</v>
      </c>
      <c r="BC29" s="209">
        <f>IF(O29&gt;9,O29-Persönliche_Daten!$AH$5,0)</f>
        <v>0</v>
      </c>
      <c r="BD29" s="209">
        <f t="shared" si="10"/>
        <v>0</v>
      </c>
      <c r="BE29" s="209">
        <f t="shared" si="11"/>
        <v>0</v>
      </c>
      <c r="BF29" s="209">
        <f t="shared" si="12"/>
        <v>0</v>
      </c>
      <c r="BG29" s="209"/>
      <c r="BH29" s="208"/>
      <c r="BI29" s="208">
        <f t="shared" si="13"/>
        <v>0</v>
      </c>
      <c r="BJ29" s="208">
        <f>IF(AND(R29&gt;6,R29&lt;9.01),R29-Persönliche_Daten!$AG$5,0)</f>
        <v>0</v>
      </c>
      <c r="BK29" s="208">
        <f>IF(R29&gt;9,R29-Persönliche_Daten!$AH$5,0)</f>
        <v>0</v>
      </c>
      <c r="BL29" s="208">
        <f t="shared" si="14"/>
        <v>0</v>
      </c>
      <c r="BM29" s="208">
        <f t="shared" si="15"/>
        <v>0</v>
      </c>
      <c r="BN29" s="208">
        <f>IF(AND(U29&gt;6,U29&lt;9.01),U29-Persönliche_Daten!$AG$5,0)</f>
        <v>0</v>
      </c>
      <c r="BO29" s="208">
        <f>IF(U29&gt;9,U29-Persönliche_Daten!$AH$5,0)</f>
        <v>0</v>
      </c>
      <c r="BP29" s="208">
        <f t="shared" si="16"/>
        <v>0</v>
      </c>
      <c r="BQ29" s="208">
        <f t="shared" si="17"/>
        <v>0</v>
      </c>
      <c r="BR29" s="208">
        <f t="shared" si="18"/>
        <v>0</v>
      </c>
    </row>
    <row r="30" spans="2:70" s="1" customFormat="1" ht="21.75" customHeight="1" x14ac:dyDescent="0.25">
      <c r="B30" s="59">
        <f t="shared" si="19"/>
        <v>46252</v>
      </c>
      <c r="C30" s="60">
        <f t="shared" si="20"/>
        <v>3</v>
      </c>
      <c r="D30" s="210">
        <f t="shared" si="21"/>
        <v>46252</v>
      </c>
      <c r="E30" s="211"/>
      <c r="F30" s="6"/>
      <c r="G30" s="6"/>
      <c r="H30" s="114"/>
      <c r="I30" s="203"/>
      <c r="J30" s="96"/>
      <c r="K30" s="7"/>
      <c r="L30" s="105">
        <f t="shared" si="28"/>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$15,IF(C30=3,Persönliche_Daten!$H$15,IF(C30=4,Persönliche_Daten!$I$15,IF(C30=5,Persönliche_Daten!$J$15,IF(C30=6,Persönliche_Daten!$K$15))))))+IF(C30=7,Persönliche_Daten!$L$15,IF(C30=1,Persönliche_Daten!$M$15,0))))</f>
        <v>0</v>
      </c>
      <c r="W30" s="397"/>
      <c r="X30" s="369">
        <f t="shared" si="1"/>
        <v>0</v>
      </c>
      <c r="Y30" s="370"/>
      <c r="Z30" s="371">
        <f t="shared" si="25"/>
        <v>0</v>
      </c>
      <c r="AA30" s="372"/>
      <c r="AB30" s="367">
        <f>IF(D30=Persönliche_Daten!$D$24,Persönliche_Daten!$H$24,IF(D30=Persönliche_Daten!$D$26,0,IF(BF30&gt;0,0,IF(C30=2,Persönliche_Daten!$P$15,IF(C30=3,Persönliche_Daten!$Q$15,IF(C30=4,Persönliche_Daten!$R$15,IF(C30=5,Persönliche_Daten!$S$15,IF(C30=6,Persönliche_Daten!$T$15))))))+IF(C30=7,Persönliche_Daten!$U$15,IF(C30=1,Persönliche_Daten!$V$15,0))))</f>
        <v>0</v>
      </c>
      <c r="AC30" s="397"/>
      <c r="AD30" s="369">
        <f t="shared" si="2"/>
        <v>0</v>
      </c>
      <c r="AE30" s="370"/>
      <c r="AF30" s="371">
        <f t="shared" si="5"/>
        <v>0</v>
      </c>
      <c r="AG30" s="372"/>
      <c r="AH30" s="108">
        <f t="shared" si="3"/>
        <v>0</v>
      </c>
      <c r="AI30" s="105">
        <f t="shared" si="4"/>
        <v>0</v>
      </c>
      <c r="AJ30" s="12">
        <f t="shared" si="6"/>
        <v>0</v>
      </c>
      <c r="AK30" s="204">
        <f t="shared" si="26"/>
        <v>0</v>
      </c>
      <c r="AL30" s="205"/>
      <c r="AM30" s="205"/>
      <c r="AN30" s="205"/>
      <c r="AO30" s="393"/>
      <c r="AP30" s="393"/>
      <c r="AR30" s="207"/>
      <c r="AV30" s="1">
        <f>IF(AND(K30&gt;0,M30=K30),Persönliche_Daten!$AI$5,0)</f>
        <v>0</v>
      </c>
      <c r="AW30" s="209">
        <f t="shared" si="7"/>
        <v>0</v>
      </c>
      <c r="AX30" s="209">
        <f>IF(AND(L30&gt;6,L30&lt;9.01),L30-Persönliche_Daten!$AG$5,0)</f>
        <v>0</v>
      </c>
      <c r="AY30" s="209">
        <f>IF(L30&gt;9,L30-Persönliche_Daten!$AH$5,0)</f>
        <v>0</v>
      </c>
      <c r="AZ30" s="209">
        <f t="shared" si="8"/>
        <v>0</v>
      </c>
      <c r="BA30" s="209">
        <f t="shared" si="9"/>
        <v>0</v>
      </c>
      <c r="BB30" s="209">
        <f>IF(AND(O30&gt;6,O30&lt;9.01),O30-Persönliche_Daten!$AG$5,0)</f>
        <v>0</v>
      </c>
      <c r="BC30" s="209">
        <f>IF(O30&gt;9,O30-Persönliche_Daten!$AH$5,0)</f>
        <v>0</v>
      </c>
      <c r="BD30" s="209">
        <f t="shared" si="10"/>
        <v>0</v>
      </c>
      <c r="BE30" s="209">
        <f t="shared" si="11"/>
        <v>0</v>
      </c>
      <c r="BF30" s="209">
        <f t="shared" si="12"/>
        <v>0</v>
      </c>
      <c r="BG30" s="209"/>
      <c r="BH30" s="208"/>
      <c r="BI30" s="208">
        <f t="shared" si="13"/>
        <v>0</v>
      </c>
      <c r="BJ30" s="208">
        <f>IF(AND(R30&gt;6,R30&lt;9.01),R30-Persönliche_Daten!$AG$5,0)</f>
        <v>0</v>
      </c>
      <c r="BK30" s="208">
        <f>IF(R30&gt;9,R30-Persönliche_Daten!$AH$5,0)</f>
        <v>0</v>
      </c>
      <c r="BL30" s="208">
        <f t="shared" si="14"/>
        <v>0</v>
      </c>
      <c r="BM30" s="208">
        <f t="shared" si="15"/>
        <v>0</v>
      </c>
      <c r="BN30" s="208">
        <f>IF(AND(U30&gt;6,U30&lt;9.01),U30-Persönliche_Daten!$AG$5,0)</f>
        <v>0</v>
      </c>
      <c r="BO30" s="208">
        <f>IF(U30&gt;9,U30-Persönliche_Daten!$AH$5,0)</f>
        <v>0</v>
      </c>
      <c r="BP30" s="208">
        <f t="shared" si="16"/>
        <v>0</v>
      </c>
      <c r="BQ30" s="208">
        <f t="shared" si="17"/>
        <v>0</v>
      </c>
      <c r="BR30" s="208">
        <f t="shared" si="18"/>
        <v>0</v>
      </c>
    </row>
    <row r="31" spans="2:70" s="1" customFormat="1" ht="21.75" customHeight="1" x14ac:dyDescent="0.25">
      <c r="B31" s="59">
        <f t="shared" si="19"/>
        <v>46253</v>
      </c>
      <c r="C31" s="60">
        <f t="shared" si="20"/>
        <v>4</v>
      </c>
      <c r="D31" s="210">
        <f t="shared" si="21"/>
        <v>46253</v>
      </c>
      <c r="E31" s="211"/>
      <c r="F31" s="6"/>
      <c r="G31" s="6"/>
      <c r="H31" s="114"/>
      <c r="I31" s="203"/>
      <c r="J31" s="96"/>
      <c r="K31" s="7"/>
      <c r="L31" s="105">
        <f>(K31-J31)*24</f>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$15,IF(C31=3,Persönliche_Daten!$H$15,IF(C31=4,Persönliche_Daten!$I$15,IF(C31=5,Persönliche_Daten!$J$15,IF(C31=6,Persönliche_Daten!$K$15))))))+IF(C31=7,Persönliche_Daten!$L$15,IF(C31=1,Persönliche_Daten!$M$15,0))))</f>
        <v>0</v>
      </c>
      <c r="W31" s="397"/>
      <c r="X31" s="369">
        <f t="shared" si="1"/>
        <v>0</v>
      </c>
      <c r="Y31" s="370"/>
      <c r="Z31" s="371">
        <f t="shared" si="25"/>
        <v>0</v>
      </c>
      <c r="AA31" s="372"/>
      <c r="AB31" s="367">
        <f>IF(D31=Persönliche_Daten!$D$24,Persönliche_Daten!$H$24,IF(D31=Persönliche_Daten!$D$26,0,IF(BF31&gt;0,0,IF(C31=2,Persönliche_Daten!$P$15,IF(C31=3,Persönliche_Daten!$Q$15,IF(C31=4,Persönliche_Daten!$R$15,IF(C31=5,Persönliche_Daten!$S$15,IF(C31=6,Persönliche_Daten!$T$15))))))+IF(C31=7,Persönliche_Daten!$U$15,IF(C31=1,Persönliche_Daten!$V$15,0))))</f>
        <v>0</v>
      </c>
      <c r="AC31" s="397"/>
      <c r="AD31" s="369">
        <f t="shared" si="2"/>
        <v>0</v>
      </c>
      <c r="AE31" s="370"/>
      <c r="AF31" s="371">
        <f t="shared" si="5"/>
        <v>0</v>
      </c>
      <c r="AG31" s="372"/>
      <c r="AH31" s="108">
        <f t="shared" si="3"/>
        <v>0</v>
      </c>
      <c r="AI31" s="105">
        <f t="shared" si="4"/>
        <v>0</v>
      </c>
      <c r="AJ31" s="12">
        <f t="shared" si="6"/>
        <v>0</v>
      </c>
      <c r="AK31" s="204">
        <f t="shared" si="26"/>
        <v>0</v>
      </c>
      <c r="AL31" s="205"/>
      <c r="AM31" s="205"/>
      <c r="AN31" s="205"/>
      <c r="AO31" s="393"/>
      <c r="AP31" s="393"/>
      <c r="AR31" s="207"/>
      <c r="AV31" s="1">
        <f>IF(AND(K31&gt;0,M31=K31),Persönliche_Daten!$AI$5,0)</f>
        <v>0</v>
      </c>
      <c r="AW31" s="209">
        <f t="shared" si="7"/>
        <v>0</v>
      </c>
      <c r="AX31" s="209">
        <f>IF(AND(L31&gt;6,L31&lt;9.01),L31-Persönliche_Daten!$AG$5,0)</f>
        <v>0</v>
      </c>
      <c r="AY31" s="209">
        <f>IF(L31&gt;9,L31-Persönliche_Daten!$AH$5,0)</f>
        <v>0</v>
      </c>
      <c r="AZ31" s="209">
        <f t="shared" si="8"/>
        <v>0</v>
      </c>
      <c r="BA31" s="209">
        <f t="shared" si="9"/>
        <v>0</v>
      </c>
      <c r="BB31" s="209">
        <f>IF(AND(O31&gt;6,O31&lt;9.01),O31-Persönliche_Daten!$AG$5,0)</f>
        <v>0</v>
      </c>
      <c r="BC31" s="209">
        <f>IF(O31&gt;9,O31-Persönliche_Daten!$AH$5,0)</f>
        <v>0</v>
      </c>
      <c r="BD31" s="209">
        <f t="shared" si="10"/>
        <v>0</v>
      </c>
      <c r="BE31" s="209">
        <f t="shared" si="11"/>
        <v>0</v>
      </c>
      <c r="BF31" s="209">
        <f t="shared" si="12"/>
        <v>0</v>
      </c>
      <c r="BG31" s="209"/>
      <c r="BH31" s="208"/>
      <c r="BI31" s="208">
        <f t="shared" si="13"/>
        <v>0</v>
      </c>
      <c r="BJ31" s="208">
        <f>IF(AND(R31&gt;6,R31&lt;9.01),R31-Persönliche_Daten!$AG$5,0)</f>
        <v>0</v>
      </c>
      <c r="BK31" s="208">
        <f>IF(R31&gt;9,R31-Persönliche_Daten!$AH$5,0)</f>
        <v>0</v>
      </c>
      <c r="BL31" s="208">
        <f t="shared" si="14"/>
        <v>0</v>
      </c>
      <c r="BM31" s="208">
        <f t="shared" si="15"/>
        <v>0</v>
      </c>
      <c r="BN31" s="208">
        <f>IF(AND(U31&gt;6,U31&lt;9.01),U31-Persönliche_Daten!$AG$5,0)</f>
        <v>0</v>
      </c>
      <c r="BO31" s="208">
        <f>IF(U31&gt;9,U31-Persönliche_Daten!$AH$5,0)</f>
        <v>0</v>
      </c>
      <c r="BP31" s="208">
        <f t="shared" si="16"/>
        <v>0</v>
      </c>
      <c r="BQ31" s="208">
        <f t="shared" si="17"/>
        <v>0</v>
      </c>
      <c r="BR31" s="208">
        <f t="shared" si="18"/>
        <v>0</v>
      </c>
    </row>
    <row r="32" spans="2:70" s="1" customFormat="1" ht="21.75" customHeight="1" x14ac:dyDescent="0.25">
      <c r="B32" s="59">
        <f t="shared" si="19"/>
        <v>46254</v>
      </c>
      <c r="C32" s="60">
        <f t="shared" si="20"/>
        <v>5</v>
      </c>
      <c r="D32" s="210">
        <f t="shared" si="21"/>
        <v>46254</v>
      </c>
      <c r="E32" s="211"/>
      <c r="F32" s="6"/>
      <c r="G32" s="6"/>
      <c r="H32" s="114"/>
      <c r="I32" s="203"/>
      <c r="J32" s="96"/>
      <c r="K32" s="7"/>
      <c r="L32" s="105">
        <f t="shared" si="28"/>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$15,IF(C32=3,Persönliche_Daten!$H$15,IF(C32=4,Persönliche_Daten!$I$15,IF(C32=5,Persönliche_Daten!$J$15,IF(C32=6,Persönliche_Daten!$K$15))))))+IF(C32=7,Persönliche_Daten!$L$15,IF(C32=1,Persönliche_Daten!$M$15,0))))</f>
        <v>0</v>
      </c>
      <c r="W32" s="397"/>
      <c r="X32" s="369">
        <f t="shared" si="1"/>
        <v>0</v>
      </c>
      <c r="Y32" s="370"/>
      <c r="Z32" s="371">
        <f t="shared" si="25"/>
        <v>0</v>
      </c>
      <c r="AA32" s="372"/>
      <c r="AB32" s="367">
        <f>IF(D32=Persönliche_Daten!$D$24,Persönliche_Daten!$H$24,IF(D32=Persönliche_Daten!$D$26,0,IF(BF32&gt;0,0,IF(C32=2,Persönliche_Daten!$P$15,IF(C32=3,Persönliche_Daten!$Q$15,IF(C32=4,Persönliche_Daten!$R$15,IF(C32=5,Persönliche_Daten!$S$15,IF(C32=6,Persönliche_Daten!$T$15))))))+IF(C32=7,Persönliche_Daten!$U$15,IF(C32=1,Persönliche_Daten!$V$15,0))))</f>
        <v>0</v>
      </c>
      <c r="AC32" s="397"/>
      <c r="AD32" s="369">
        <f t="shared" si="2"/>
        <v>0</v>
      </c>
      <c r="AE32" s="370"/>
      <c r="AF32" s="371">
        <f t="shared" si="5"/>
        <v>0</v>
      </c>
      <c r="AG32" s="372"/>
      <c r="AH32" s="108">
        <f t="shared" si="3"/>
        <v>0</v>
      </c>
      <c r="AI32" s="105">
        <f t="shared" si="4"/>
        <v>0</v>
      </c>
      <c r="AJ32" s="12">
        <f t="shared" si="6"/>
        <v>0</v>
      </c>
      <c r="AK32" s="204">
        <f t="shared" si="26"/>
        <v>0</v>
      </c>
      <c r="AL32" s="205"/>
      <c r="AM32" s="205"/>
      <c r="AN32" s="205"/>
      <c r="AO32" s="393"/>
      <c r="AP32" s="393"/>
      <c r="AR32" s="207"/>
      <c r="AV32" s="1">
        <f>IF(AND(K32&gt;0,M32=K32),Persönliche_Daten!$AI$5,0)</f>
        <v>0</v>
      </c>
      <c r="AW32" s="209">
        <f t="shared" si="7"/>
        <v>0</v>
      </c>
      <c r="AX32" s="209">
        <f>IF(AND(L32&gt;6,L32&lt;9.01),L32-Persönliche_Daten!$AG$5,0)</f>
        <v>0</v>
      </c>
      <c r="AY32" s="209">
        <f>IF(L32&gt;9,L32-Persönliche_Daten!$AH$5,0)</f>
        <v>0</v>
      </c>
      <c r="AZ32" s="209">
        <f t="shared" si="8"/>
        <v>0</v>
      </c>
      <c r="BA32" s="209">
        <f t="shared" si="9"/>
        <v>0</v>
      </c>
      <c r="BB32" s="209">
        <f>IF(AND(O32&gt;6,O32&lt;9.01),O32-Persönliche_Daten!$AG$5,0)</f>
        <v>0</v>
      </c>
      <c r="BC32" s="209">
        <f>IF(O32&gt;9,O32-Persönliche_Daten!$AH$5,0)</f>
        <v>0</v>
      </c>
      <c r="BD32" s="209">
        <f t="shared" si="10"/>
        <v>0</v>
      </c>
      <c r="BE32" s="209">
        <f t="shared" si="11"/>
        <v>0</v>
      </c>
      <c r="BF32" s="209">
        <f t="shared" si="12"/>
        <v>0</v>
      </c>
      <c r="BG32" s="209"/>
      <c r="BH32" s="208"/>
      <c r="BI32" s="208">
        <f t="shared" si="13"/>
        <v>0</v>
      </c>
      <c r="BJ32" s="208">
        <f>IF(AND(R32&gt;6,R32&lt;9.01),R32-Persönliche_Daten!$AG$5,0)</f>
        <v>0</v>
      </c>
      <c r="BK32" s="208">
        <f>IF(R32&gt;9,R32-Persönliche_Daten!$AH$5,0)</f>
        <v>0</v>
      </c>
      <c r="BL32" s="208">
        <f t="shared" si="14"/>
        <v>0</v>
      </c>
      <c r="BM32" s="208">
        <f t="shared" si="15"/>
        <v>0</v>
      </c>
      <c r="BN32" s="208">
        <f>IF(AND(U32&gt;6,U32&lt;9.01),U32-Persönliche_Daten!$AG$5,0)</f>
        <v>0</v>
      </c>
      <c r="BO32" s="208">
        <f>IF(U32&gt;9,U32-Persönliche_Daten!$AH$5,0)</f>
        <v>0</v>
      </c>
      <c r="BP32" s="208">
        <f t="shared" si="16"/>
        <v>0</v>
      </c>
      <c r="BQ32" s="208">
        <f t="shared" si="17"/>
        <v>0</v>
      </c>
      <c r="BR32" s="208">
        <f t="shared" si="18"/>
        <v>0</v>
      </c>
    </row>
    <row r="33" spans="2:75" s="1" customFormat="1" ht="21.75" customHeight="1" x14ac:dyDescent="0.25">
      <c r="B33" s="59">
        <f t="shared" si="19"/>
        <v>46255</v>
      </c>
      <c r="C33" s="60">
        <f t="shared" si="20"/>
        <v>6</v>
      </c>
      <c r="D33" s="210">
        <f t="shared" si="21"/>
        <v>46255</v>
      </c>
      <c r="E33" s="211"/>
      <c r="F33" s="6"/>
      <c r="G33" s="6"/>
      <c r="H33" s="114"/>
      <c r="I33" s="203"/>
      <c r="J33" s="96"/>
      <c r="K33" s="7"/>
      <c r="L33" s="105">
        <f t="shared" si="28"/>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$15,IF(C33=3,Persönliche_Daten!$H$15,IF(C33=4,Persönliche_Daten!$I$15,IF(C33=5,Persönliche_Daten!$J$15,IF(C33=6,Persönliche_Daten!$K$15))))))+IF(C33=7,Persönliche_Daten!$L$15,IF(C33=1,Persönliche_Daten!$M$15,0))))</f>
        <v>0</v>
      </c>
      <c r="W33" s="397"/>
      <c r="X33" s="369">
        <f t="shared" si="1"/>
        <v>0</v>
      </c>
      <c r="Y33" s="370"/>
      <c r="Z33" s="371">
        <f t="shared" si="25"/>
        <v>0</v>
      </c>
      <c r="AA33" s="372"/>
      <c r="AB33" s="367">
        <f>IF(D33=Persönliche_Daten!$D$24,Persönliche_Daten!$H$24,IF(D33=Persönliche_Daten!$D$26,0,IF(BF33&gt;0,0,IF(C33=2,Persönliche_Daten!$P$15,IF(C33=3,Persönliche_Daten!$Q$15,IF(C33=4,Persönliche_Daten!$R$15,IF(C33=5,Persönliche_Daten!$S$15,IF(C33=6,Persönliche_Daten!$T$15))))))+IF(C33=7,Persönliche_Daten!$U$15,IF(C33=1,Persönliche_Daten!$V$15,0))))</f>
        <v>0</v>
      </c>
      <c r="AC33" s="397"/>
      <c r="AD33" s="369">
        <f t="shared" si="2"/>
        <v>0</v>
      </c>
      <c r="AE33" s="370"/>
      <c r="AF33" s="371">
        <f t="shared" si="5"/>
        <v>0</v>
      </c>
      <c r="AG33" s="372"/>
      <c r="AH33" s="108">
        <f>Z33+AF33</f>
        <v>0</v>
      </c>
      <c r="AI33" s="105">
        <f t="shared" si="4"/>
        <v>0</v>
      </c>
      <c r="AJ33" s="12">
        <f t="shared" si="6"/>
        <v>0</v>
      </c>
      <c r="AK33" s="204">
        <f t="shared" si="26"/>
        <v>0</v>
      </c>
      <c r="AL33" s="205"/>
      <c r="AM33" s="205"/>
      <c r="AN33" s="205"/>
      <c r="AO33" s="393"/>
      <c r="AP33" s="393"/>
      <c r="AR33" s="207"/>
      <c r="AV33" s="1">
        <f>IF(AND(K33&gt;0,M33=K33),Persönliche_Daten!$AI$5,0)</f>
        <v>0</v>
      </c>
      <c r="AW33" s="209">
        <f t="shared" si="7"/>
        <v>0</v>
      </c>
      <c r="AX33" s="209">
        <f>IF(AND(L33&gt;6,L33&lt;9.01),L33-Persönliche_Daten!$AG$5,0)</f>
        <v>0</v>
      </c>
      <c r="AY33" s="209">
        <f>IF(L33&gt;9,L33-Persönliche_Daten!$AH$5,0)</f>
        <v>0</v>
      </c>
      <c r="AZ33" s="209">
        <f t="shared" si="8"/>
        <v>0</v>
      </c>
      <c r="BA33" s="209">
        <f t="shared" si="9"/>
        <v>0</v>
      </c>
      <c r="BB33" s="209">
        <f>IF(AND(O33&gt;6,O33&lt;9.01),O33-Persönliche_Daten!$AG$5,0)</f>
        <v>0</v>
      </c>
      <c r="BC33" s="209">
        <f>IF(O33&gt;9,O33-Persönliche_Daten!$AH$5,0)</f>
        <v>0</v>
      </c>
      <c r="BD33" s="209">
        <f t="shared" si="10"/>
        <v>0</v>
      </c>
      <c r="BE33" s="209">
        <f t="shared" si="11"/>
        <v>0</v>
      </c>
      <c r="BF33" s="209">
        <f t="shared" si="12"/>
        <v>0</v>
      </c>
      <c r="BG33" s="209"/>
      <c r="BH33" s="208"/>
      <c r="BI33" s="208">
        <f t="shared" si="13"/>
        <v>0</v>
      </c>
      <c r="BJ33" s="208">
        <f>IF(AND(R33&gt;6,R33&lt;9.01),R33-Persönliche_Daten!$AG$5,0)</f>
        <v>0</v>
      </c>
      <c r="BK33" s="208">
        <f>IF(R33&gt;9,R33-Persönliche_Daten!$AH$5,0)</f>
        <v>0</v>
      </c>
      <c r="BL33" s="208">
        <f t="shared" si="14"/>
        <v>0</v>
      </c>
      <c r="BM33" s="208">
        <f t="shared" si="15"/>
        <v>0</v>
      </c>
      <c r="BN33" s="208">
        <f>IF(AND(U33&gt;6,U33&lt;9.01),U33-Persönliche_Daten!$AG$5,0)</f>
        <v>0</v>
      </c>
      <c r="BO33" s="208">
        <f>IF(U33&gt;9,U33-Persönliche_Daten!$AH$5,0)</f>
        <v>0</v>
      </c>
      <c r="BP33" s="208">
        <f t="shared" si="16"/>
        <v>0</v>
      </c>
      <c r="BQ33" s="208">
        <f t="shared" si="17"/>
        <v>0</v>
      </c>
      <c r="BR33" s="208">
        <f t="shared" si="18"/>
        <v>0</v>
      </c>
    </row>
    <row r="34" spans="2:75" s="1" customFormat="1" ht="21.75" customHeight="1" x14ac:dyDescent="0.25">
      <c r="B34" s="59">
        <f t="shared" si="19"/>
        <v>46256</v>
      </c>
      <c r="C34" s="60">
        <f t="shared" si="20"/>
        <v>7</v>
      </c>
      <c r="D34" s="210">
        <f t="shared" si="21"/>
        <v>46256</v>
      </c>
      <c r="E34" s="211"/>
      <c r="F34" s="6"/>
      <c r="G34" s="6"/>
      <c r="H34" s="114"/>
      <c r="I34" s="203"/>
      <c r="J34" s="96"/>
      <c r="K34" s="7"/>
      <c r="L34" s="105">
        <f t="shared" si="28"/>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$15,IF(C34=3,Persönliche_Daten!$H$15,IF(C34=4,Persönliche_Daten!$I$15,IF(C34=5,Persönliche_Daten!$J$15,IF(C34=6,Persönliche_Daten!$K$15))))))+IF(C34=7,Persönliche_Daten!$L$15,IF(C34=1,Persönliche_Daten!$M$15,0))))</f>
        <v>0</v>
      </c>
      <c r="W34" s="397"/>
      <c r="X34" s="369">
        <f t="shared" si="1"/>
        <v>0</v>
      </c>
      <c r="Y34" s="370"/>
      <c r="Z34" s="371">
        <f t="shared" si="25"/>
        <v>0</v>
      </c>
      <c r="AA34" s="372"/>
      <c r="AB34" s="367">
        <f>IF(D34=Persönliche_Daten!$D$24,Persönliche_Daten!$H$24,IF(D34=Persönliche_Daten!$D$26,0,IF(BF34&gt;0,0,IF(C34=2,Persönliche_Daten!$P$15,IF(C34=3,Persönliche_Daten!$Q$15,IF(C34=4,Persönliche_Daten!$R$15,IF(C34=5,Persönliche_Daten!$S$15,IF(C34=6,Persönliche_Daten!$T$15))))))+IF(C34=7,Persönliche_Daten!$U$15,IF(C34=1,Persönliche_Daten!$V$15,0))))</f>
        <v>0</v>
      </c>
      <c r="AC34" s="397"/>
      <c r="AD34" s="369">
        <f t="shared" si="2"/>
        <v>0</v>
      </c>
      <c r="AE34" s="370"/>
      <c r="AF34" s="371">
        <f t="shared" si="5"/>
        <v>0</v>
      </c>
      <c r="AG34" s="372"/>
      <c r="AH34" s="108">
        <f>Z34+AF34</f>
        <v>0</v>
      </c>
      <c r="AI34" s="105">
        <f t="shared" si="4"/>
        <v>0</v>
      </c>
      <c r="AJ34" s="12">
        <f t="shared" si="6"/>
        <v>0</v>
      </c>
      <c r="AK34" s="204">
        <f t="shared" si="26"/>
        <v>0</v>
      </c>
      <c r="AL34" s="205"/>
      <c r="AM34" s="205"/>
      <c r="AN34" s="205"/>
      <c r="AO34" s="393"/>
      <c r="AP34" s="393"/>
      <c r="AR34" s="207"/>
      <c r="AV34" s="1">
        <f>IF(AND(K34&gt;0,M34=K34),Persönliche_Daten!$AI$5,0)</f>
        <v>0</v>
      </c>
      <c r="AW34" s="209">
        <f t="shared" si="7"/>
        <v>0</v>
      </c>
      <c r="AX34" s="209">
        <f>IF(AND(L34&gt;6,L34&lt;9.01),L34-Persönliche_Daten!$AG$5,0)</f>
        <v>0</v>
      </c>
      <c r="AY34" s="209">
        <f>IF(L34&gt;9,L34-Persönliche_Daten!$AH$5,0)</f>
        <v>0</v>
      </c>
      <c r="AZ34" s="209">
        <f t="shared" si="8"/>
        <v>0</v>
      </c>
      <c r="BA34" s="209">
        <f t="shared" si="9"/>
        <v>0</v>
      </c>
      <c r="BB34" s="209">
        <f>IF(AND(O34&gt;6,O34&lt;9.01),O34-Persönliche_Daten!$AG$5,0)</f>
        <v>0</v>
      </c>
      <c r="BC34" s="209">
        <f>IF(O34&gt;9,O34-Persönliche_Daten!$AH$5,0)</f>
        <v>0</v>
      </c>
      <c r="BD34" s="209">
        <f t="shared" si="10"/>
        <v>0</v>
      </c>
      <c r="BE34" s="209">
        <f t="shared" si="11"/>
        <v>0</v>
      </c>
      <c r="BF34" s="209">
        <f t="shared" si="12"/>
        <v>0</v>
      </c>
      <c r="BG34" s="209"/>
      <c r="BH34" s="208"/>
      <c r="BI34" s="208">
        <f t="shared" si="13"/>
        <v>0</v>
      </c>
      <c r="BJ34" s="208">
        <f>IF(AND(R34&gt;6,R34&lt;9.01),R34-Persönliche_Daten!$AG$5,0)</f>
        <v>0</v>
      </c>
      <c r="BK34" s="208">
        <f>IF(R34&gt;9,R34-Persönliche_Daten!$AH$5,0)</f>
        <v>0</v>
      </c>
      <c r="BL34" s="208">
        <f t="shared" si="14"/>
        <v>0</v>
      </c>
      <c r="BM34" s="208">
        <f t="shared" si="15"/>
        <v>0</v>
      </c>
      <c r="BN34" s="208">
        <f>IF(AND(U34&gt;6,U34&lt;9.01),U34-Persönliche_Daten!$AG$5,0)</f>
        <v>0</v>
      </c>
      <c r="BO34" s="208">
        <f>IF(U34&gt;9,U34-Persönliche_Daten!$AH$5,0)</f>
        <v>0</v>
      </c>
      <c r="BP34" s="208">
        <f t="shared" si="16"/>
        <v>0</v>
      </c>
      <c r="BQ34" s="208">
        <f t="shared" si="17"/>
        <v>0</v>
      </c>
      <c r="BR34" s="208">
        <f t="shared" si="18"/>
        <v>0</v>
      </c>
    </row>
    <row r="35" spans="2:75" s="1" customFormat="1" ht="21.75" customHeight="1" x14ac:dyDescent="0.25">
      <c r="B35" s="59">
        <f t="shared" si="19"/>
        <v>46257</v>
      </c>
      <c r="C35" s="60">
        <f t="shared" si="20"/>
        <v>1</v>
      </c>
      <c r="D35" s="210">
        <f t="shared" si="21"/>
        <v>46257</v>
      </c>
      <c r="E35" s="211"/>
      <c r="F35" s="6"/>
      <c r="G35" s="6"/>
      <c r="H35" s="114"/>
      <c r="I35" s="203"/>
      <c r="J35" s="96"/>
      <c r="K35" s="7"/>
      <c r="L35" s="105">
        <f t="shared" si="28"/>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$15,IF(C35=3,Persönliche_Daten!$H$15,IF(C35=4,Persönliche_Daten!$I$15,IF(C35=5,Persönliche_Daten!$J$15,IF(C35=6,Persönliche_Daten!$K$15))))))+IF(C35=7,Persönliche_Daten!$L$15,IF(C35=1,Persönliche_Daten!$M$15,0))))</f>
        <v>0</v>
      </c>
      <c r="W35" s="397"/>
      <c r="X35" s="369">
        <f t="shared" si="1"/>
        <v>0</v>
      </c>
      <c r="Y35" s="370"/>
      <c r="Z35" s="371">
        <f t="shared" si="25"/>
        <v>0</v>
      </c>
      <c r="AA35" s="372"/>
      <c r="AB35" s="367">
        <f>IF(D35=Persönliche_Daten!$D$24,Persönliche_Daten!$H$24,IF(D35=Persönliche_Daten!$D$26,0,IF(BF35&gt;0,0,IF(C35=2,Persönliche_Daten!$P$15,IF(C35=3,Persönliche_Daten!$Q$15,IF(C35=4,Persönliche_Daten!$R$15,IF(C35=5,Persönliche_Daten!$S$15,IF(C35=6,Persönliche_Daten!$T$15))))))+IF(C35=7,Persönliche_Daten!$U$15,IF(C35=1,Persönliche_Daten!$V$15,0))))</f>
        <v>0</v>
      </c>
      <c r="AC35" s="397"/>
      <c r="AD35" s="369">
        <f t="shared" si="2"/>
        <v>0</v>
      </c>
      <c r="AE35" s="370"/>
      <c r="AF35" s="371">
        <f t="shared" si="5"/>
        <v>0</v>
      </c>
      <c r="AG35" s="372"/>
      <c r="AH35" s="108">
        <f t="shared" si="3"/>
        <v>0</v>
      </c>
      <c r="AI35" s="105">
        <f t="shared" si="4"/>
        <v>0</v>
      </c>
      <c r="AJ35" s="12">
        <f t="shared" si="6"/>
        <v>0</v>
      </c>
      <c r="AK35" s="204">
        <f t="shared" si="26"/>
        <v>0</v>
      </c>
      <c r="AL35" s="205"/>
      <c r="AM35" s="205"/>
      <c r="AN35" s="205"/>
      <c r="AO35" s="393"/>
      <c r="AP35" s="393"/>
      <c r="AR35" s="207"/>
      <c r="AV35" s="1">
        <f>IF(AND(K35&gt;0,M35=K35),Persönliche_Daten!$AI$5,0)</f>
        <v>0</v>
      </c>
      <c r="AW35" s="209">
        <f t="shared" si="7"/>
        <v>0</v>
      </c>
      <c r="AX35" s="209">
        <f>IF(AND(L35&gt;6,L35&lt;9.01),L35-Persönliche_Daten!$AG$5,0)</f>
        <v>0</v>
      </c>
      <c r="AY35" s="209">
        <f>IF(L35&gt;9,L35-Persönliche_Daten!$AH$5,0)</f>
        <v>0</v>
      </c>
      <c r="AZ35" s="209">
        <f t="shared" si="8"/>
        <v>0</v>
      </c>
      <c r="BA35" s="209">
        <f t="shared" si="9"/>
        <v>0</v>
      </c>
      <c r="BB35" s="209">
        <f>IF(AND(O35&gt;6,O35&lt;9.01),O35-Persönliche_Daten!$AG$5,0)</f>
        <v>0</v>
      </c>
      <c r="BC35" s="209">
        <f>IF(O35&gt;9,O35-Persönliche_Daten!$AH$5,0)</f>
        <v>0</v>
      </c>
      <c r="BD35" s="209">
        <f t="shared" si="10"/>
        <v>0</v>
      </c>
      <c r="BE35" s="209">
        <f t="shared" si="11"/>
        <v>0</v>
      </c>
      <c r="BF35" s="209">
        <f t="shared" si="12"/>
        <v>0</v>
      </c>
      <c r="BG35" s="209"/>
      <c r="BH35" s="208"/>
      <c r="BI35" s="208">
        <f t="shared" si="13"/>
        <v>0</v>
      </c>
      <c r="BJ35" s="208">
        <f>IF(AND(R35&gt;6,R35&lt;9.01),R35-Persönliche_Daten!$AG$5,0)</f>
        <v>0</v>
      </c>
      <c r="BK35" s="208">
        <f>IF(R35&gt;9,R35-Persönliche_Daten!$AH$5,0)</f>
        <v>0</v>
      </c>
      <c r="BL35" s="208">
        <f t="shared" si="14"/>
        <v>0</v>
      </c>
      <c r="BM35" s="208">
        <f t="shared" si="15"/>
        <v>0</v>
      </c>
      <c r="BN35" s="208">
        <f>IF(AND(U35&gt;6,U35&lt;9.01),U35-Persönliche_Daten!$AG$5,0)</f>
        <v>0</v>
      </c>
      <c r="BO35" s="208">
        <f>IF(U35&gt;9,U35-Persönliche_Daten!$AH$5,0)</f>
        <v>0</v>
      </c>
      <c r="BP35" s="208">
        <f t="shared" si="16"/>
        <v>0</v>
      </c>
      <c r="BQ35" s="208">
        <f t="shared" si="17"/>
        <v>0</v>
      </c>
      <c r="BR35" s="208">
        <f t="shared" si="18"/>
        <v>0</v>
      </c>
    </row>
    <row r="36" spans="2:75" s="1" customFormat="1" ht="21.75" customHeight="1" x14ac:dyDescent="0.25">
      <c r="B36" s="59">
        <f t="shared" si="19"/>
        <v>46258</v>
      </c>
      <c r="C36" s="60">
        <f t="shared" si="20"/>
        <v>2</v>
      </c>
      <c r="D36" s="210">
        <f t="shared" si="21"/>
        <v>46258</v>
      </c>
      <c r="E36" s="211"/>
      <c r="F36" s="6"/>
      <c r="G36" s="6"/>
      <c r="H36" s="114"/>
      <c r="I36" s="203"/>
      <c r="J36" s="96"/>
      <c r="K36" s="7"/>
      <c r="L36" s="105">
        <f t="shared" si="28"/>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$15,IF(C36=3,Persönliche_Daten!$H$15,IF(C36=4,Persönliche_Daten!$I$15,IF(C36=5,Persönliche_Daten!$J$15,IF(C36=6,Persönliche_Daten!$K$15))))))+IF(C36=7,Persönliche_Daten!$L$15,IF(C36=1,Persönliche_Daten!$M$15,0))))</f>
        <v>0</v>
      </c>
      <c r="W36" s="397"/>
      <c r="X36" s="369">
        <f t="shared" si="1"/>
        <v>0</v>
      </c>
      <c r="Y36" s="370"/>
      <c r="Z36" s="371">
        <f t="shared" si="25"/>
        <v>0</v>
      </c>
      <c r="AA36" s="372"/>
      <c r="AB36" s="367">
        <f>IF(D36=Persönliche_Daten!$D$24,Persönliche_Daten!$H$24,IF(D36=Persönliche_Daten!$D$26,0,IF(BF36&gt;0,0,IF(C36=2,Persönliche_Daten!$P$15,IF(C36=3,Persönliche_Daten!$Q$15,IF(C36=4,Persönliche_Daten!$R$15,IF(C36=5,Persönliche_Daten!$S$15,IF(C36=6,Persönliche_Daten!$T$15))))))+IF(C36=7,Persönliche_Daten!$U$15,IF(C36=1,Persönliche_Daten!$V$15,0))))</f>
        <v>0</v>
      </c>
      <c r="AC36" s="397"/>
      <c r="AD36" s="369">
        <f t="shared" si="2"/>
        <v>0</v>
      </c>
      <c r="AE36" s="370"/>
      <c r="AF36" s="371">
        <f t="shared" si="5"/>
        <v>0</v>
      </c>
      <c r="AG36" s="372"/>
      <c r="AH36" s="108">
        <f>Z36+AF36</f>
        <v>0</v>
      </c>
      <c r="AI36" s="105">
        <f t="shared" si="4"/>
        <v>0</v>
      </c>
      <c r="AJ36" s="12">
        <f t="shared" si="6"/>
        <v>0</v>
      </c>
      <c r="AK36" s="204">
        <f t="shared" si="26"/>
        <v>0</v>
      </c>
      <c r="AL36" s="205"/>
      <c r="AM36" s="205"/>
      <c r="AN36" s="205"/>
      <c r="AO36" s="393"/>
      <c r="AP36" s="393"/>
      <c r="AR36" s="207"/>
      <c r="AV36" s="1">
        <f>IF(AND(K36&gt;0,M36=K36),Persönliche_Daten!$AI$5,0)</f>
        <v>0</v>
      </c>
      <c r="AW36" s="209">
        <f t="shared" si="7"/>
        <v>0</v>
      </c>
      <c r="AX36" s="209">
        <f>IF(AND(L36&gt;6,L36&lt;9.01),L36-Persönliche_Daten!$AG$5,0)</f>
        <v>0</v>
      </c>
      <c r="AY36" s="209">
        <f>IF(L36&gt;9,L36-Persönliche_Daten!$AH$5,0)</f>
        <v>0</v>
      </c>
      <c r="AZ36" s="209">
        <f t="shared" si="8"/>
        <v>0</v>
      </c>
      <c r="BA36" s="209">
        <f t="shared" si="9"/>
        <v>0</v>
      </c>
      <c r="BB36" s="209">
        <f>IF(AND(O36&gt;6,O36&lt;9.01),O36-Persönliche_Daten!$AG$5,0)</f>
        <v>0</v>
      </c>
      <c r="BC36" s="209">
        <f>IF(O36&gt;9,O36-Persönliche_Daten!$AH$5,0)</f>
        <v>0</v>
      </c>
      <c r="BD36" s="209">
        <f t="shared" si="10"/>
        <v>0</v>
      </c>
      <c r="BE36" s="209">
        <f t="shared" si="11"/>
        <v>0</v>
      </c>
      <c r="BF36" s="209">
        <f t="shared" si="12"/>
        <v>0</v>
      </c>
      <c r="BG36" s="209"/>
      <c r="BH36" s="208"/>
      <c r="BI36" s="208">
        <f t="shared" si="13"/>
        <v>0</v>
      </c>
      <c r="BJ36" s="208">
        <f>IF(AND(R36&gt;6,R36&lt;9.01),R36-Persönliche_Daten!$AG$5,0)</f>
        <v>0</v>
      </c>
      <c r="BK36" s="208">
        <f>IF(R36&gt;9,R36-Persönliche_Daten!$AH$5,0)</f>
        <v>0</v>
      </c>
      <c r="BL36" s="208">
        <f t="shared" si="14"/>
        <v>0</v>
      </c>
      <c r="BM36" s="208">
        <f t="shared" si="15"/>
        <v>0</v>
      </c>
      <c r="BN36" s="208">
        <f>IF(AND(U36&gt;6,U36&lt;9.01),U36-Persönliche_Daten!$AG$5,0)</f>
        <v>0</v>
      </c>
      <c r="BO36" s="208">
        <f>IF(U36&gt;9,U36-Persönliche_Daten!$AH$5,0)</f>
        <v>0</v>
      </c>
      <c r="BP36" s="208">
        <f t="shared" si="16"/>
        <v>0</v>
      </c>
      <c r="BQ36" s="208">
        <f t="shared" si="17"/>
        <v>0</v>
      </c>
      <c r="BR36" s="208">
        <f t="shared" si="18"/>
        <v>0</v>
      </c>
    </row>
    <row r="37" spans="2:75" s="1" customFormat="1" ht="21.75" customHeight="1" x14ac:dyDescent="0.25">
      <c r="B37" s="59">
        <f t="shared" si="19"/>
        <v>46259</v>
      </c>
      <c r="C37" s="60">
        <f t="shared" si="20"/>
        <v>3</v>
      </c>
      <c r="D37" s="210">
        <f t="shared" si="21"/>
        <v>46259</v>
      </c>
      <c r="E37" s="211"/>
      <c r="F37" s="6"/>
      <c r="G37" s="6"/>
      <c r="H37" s="114"/>
      <c r="I37" s="203"/>
      <c r="J37" s="96"/>
      <c r="K37" s="7"/>
      <c r="L37" s="105">
        <f t="shared" si="28"/>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$15,IF(C37=3,Persönliche_Daten!$H$15,IF(C37=4,Persönliche_Daten!$I$15,IF(C37=5,Persönliche_Daten!$J$15,IF(C37=6,Persönliche_Daten!$K$15))))))+IF(C37=7,Persönliche_Daten!$L$15,IF(C37=1,Persönliche_Daten!$M$15,0))))</f>
        <v>0</v>
      </c>
      <c r="W37" s="397"/>
      <c r="X37" s="369">
        <f t="shared" si="1"/>
        <v>0</v>
      </c>
      <c r="Y37" s="370"/>
      <c r="Z37" s="371">
        <f t="shared" si="25"/>
        <v>0</v>
      </c>
      <c r="AA37" s="372"/>
      <c r="AB37" s="367">
        <f>IF(D37=Persönliche_Daten!$D$24,Persönliche_Daten!$H$24,IF(D37=Persönliche_Daten!$D$26,0,IF(BF37&gt;0,0,IF(C37=2,Persönliche_Daten!$P$15,IF(C37=3,Persönliche_Daten!$Q$15,IF(C37=4,Persönliche_Daten!$R$15,IF(C37=5,Persönliche_Daten!$S$15,IF(C37=6,Persönliche_Daten!$T$15))))))+IF(C37=7,Persönliche_Daten!$U$15,IF(C37=1,Persönliche_Daten!$V$15,0))))</f>
        <v>0</v>
      </c>
      <c r="AC37" s="397"/>
      <c r="AD37" s="369">
        <f t="shared" si="2"/>
        <v>0</v>
      </c>
      <c r="AE37" s="370"/>
      <c r="AF37" s="371">
        <f t="shared" si="5"/>
        <v>0</v>
      </c>
      <c r="AG37" s="372"/>
      <c r="AH37" s="108">
        <f>Z37+AF37</f>
        <v>0</v>
      </c>
      <c r="AI37" s="105">
        <f t="shared" si="4"/>
        <v>0</v>
      </c>
      <c r="AJ37" s="12">
        <f t="shared" si="6"/>
        <v>0</v>
      </c>
      <c r="AK37" s="204">
        <f t="shared" si="26"/>
        <v>0</v>
      </c>
      <c r="AL37" s="205"/>
      <c r="AM37" s="205"/>
      <c r="AN37" s="205"/>
      <c r="AO37" s="393"/>
      <c r="AP37" s="393"/>
      <c r="AR37" s="207"/>
      <c r="AV37" s="1">
        <f>IF(AND(K37&gt;0,M37=K37),Persönliche_Daten!$AI$5,0)</f>
        <v>0</v>
      </c>
      <c r="AW37" s="209">
        <f t="shared" si="7"/>
        <v>0</v>
      </c>
      <c r="AX37" s="209">
        <f>IF(AND(L37&gt;6,L37&lt;9.01),L37-Persönliche_Daten!$AG$5,0)</f>
        <v>0</v>
      </c>
      <c r="AY37" s="209">
        <f>IF(L37&gt;9,L37-Persönliche_Daten!$AH$5,0)</f>
        <v>0</v>
      </c>
      <c r="AZ37" s="209">
        <f t="shared" si="8"/>
        <v>0</v>
      </c>
      <c r="BA37" s="209">
        <f t="shared" si="9"/>
        <v>0</v>
      </c>
      <c r="BB37" s="209">
        <f>IF(AND(O37&gt;6,O37&lt;9.01),O37-Persönliche_Daten!$AG$5,0)</f>
        <v>0</v>
      </c>
      <c r="BC37" s="209">
        <f>IF(O37&gt;9,O37-Persönliche_Daten!$AH$5,0)</f>
        <v>0</v>
      </c>
      <c r="BD37" s="209">
        <f t="shared" si="10"/>
        <v>0</v>
      </c>
      <c r="BE37" s="209">
        <f t="shared" si="11"/>
        <v>0</v>
      </c>
      <c r="BF37" s="209">
        <f t="shared" si="12"/>
        <v>0</v>
      </c>
      <c r="BG37" s="209"/>
      <c r="BH37" s="208"/>
      <c r="BI37" s="208">
        <f t="shared" si="13"/>
        <v>0</v>
      </c>
      <c r="BJ37" s="208">
        <f>IF(AND(R37&gt;6,R37&lt;9.01),R37-Persönliche_Daten!$AG$5,0)</f>
        <v>0</v>
      </c>
      <c r="BK37" s="208">
        <f>IF(R37&gt;9,R37-Persönliche_Daten!$AH$5,0)</f>
        <v>0</v>
      </c>
      <c r="BL37" s="208">
        <f t="shared" si="14"/>
        <v>0</v>
      </c>
      <c r="BM37" s="208">
        <f t="shared" si="15"/>
        <v>0</v>
      </c>
      <c r="BN37" s="208">
        <f>IF(AND(U37&gt;6,U37&lt;9.01),U37-Persönliche_Daten!$AG$5,0)</f>
        <v>0</v>
      </c>
      <c r="BO37" s="208">
        <f>IF(U37&gt;9,U37-Persönliche_Daten!$AH$5,0)</f>
        <v>0</v>
      </c>
      <c r="BP37" s="208">
        <f t="shared" si="16"/>
        <v>0</v>
      </c>
      <c r="BQ37" s="208">
        <f t="shared" si="17"/>
        <v>0</v>
      </c>
      <c r="BR37" s="208">
        <f t="shared" si="18"/>
        <v>0</v>
      </c>
    </row>
    <row r="38" spans="2:75" s="1" customFormat="1" ht="21.75" customHeight="1" x14ac:dyDescent="0.25">
      <c r="B38" s="59">
        <f t="shared" si="19"/>
        <v>46260</v>
      </c>
      <c r="C38" s="60">
        <f t="shared" si="20"/>
        <v>4</v>
      </c>
      <c r="D38" s="210">
        <f t="shared" si="21"/>
        <v>46260</v>
      </c>
      <c r="E38" s="211"/>
      <c r="F38" s="6"/>
      <c r="G38" s="6"/>
      <c r="H38" s="114"/>
      <c r="I38" s="203"/>
      <c r="J38" s="96"/>
      <c r="K38" s="7"/>
      <c r="L38" s="105">
        <f>(K38-J38)*24</f>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$15,IF(C38=3,Persönliche_Daten!$H$15,IF(C38=4,Persönliche_Daten!$I$15,IF(C38=5,Persönliche_Daten!$J$15,IF(C38=6,Persönliche_Daten!$K$15))))))+IF(C38=7,Persönliche_Daten!$L$15,IF(C38=1,Persönliche_Daten!$M$15,0))))</f>
        <v>0</v>
      </c>
      <c r="W38" s="397"/>
      <c r="X38" s="369">
        <f t="shared" si="1"/>
        <v>0</v>
      </c>
      <c r="Y38" s="370"/>
      <c r="Z38" s="371">
        <f t="shared" si="25"/>
        <v>0</v>
      </c>
      <c r="AA38" s="372"/>
      <c r="AB38" s="367">
        <f>IF(D38=Persönliche_Daten!$D$24,Persönliche_Daten!$H$24,IF(D38=Persönliche_Daten!$D$26,0,IF(BF38&gt;0,0,IF(C38=2,Persönliche_Daten!$P$15,IF(C38=3,Persönliche_Daten!$Q$15,IF(C38=4,Persönliche_Daten!$R$15,IF(C38=5,Persönliche_Daten!$S$15,IF(C38=6,Persönliche_Daten!$T$15))))))+IF(C38=7,Persönliche_Daten!$U$15,IF(C38=1,Persönliche_Daten!$V$15,0))))</f>
        <v>0</v>
      </c>
      <c r="AC38" s="397"/>
      <c r="AD38" s="369">
        <f t="shared" si="2"/>
        <v>0</v>
      </c>
      <c r="AE38" s="370"/>
      <c r="AF38" s="371">
        <f t="shared" si="5"/>
        <v>0</v>
      </c>
      <c r="AG38" s="372"/>
      <c r="AH38" s="108">
        <f>Z38+AF38</f>
        <v>0</v>
      </c>
      <c r="AI38" s="105">
        <f t="shared" si="4"/>
        <v>0</v>
      </c>
      <c r="AJ38" s="12">
        <f t="shared" si="6"/>
        <v>0</v>
      </c>
      <c r="AK38" s="204">
        <f t="shared" si="26"/>
        <v>0</v>
      </c>
      <c r="AL38" s="205"/>
      <c r="AM38" s="205"/>
      <c r="AN38" s="205"/>
      <c r="AO38" s="393"/>
      <c r="AP38" s="393"/>
      <c r="AR38" s="207"/>
      <c r="AV38" s="1">
        <f>IF(AND(K38&gt;0,M38=K38),Persönliche_Daten!$AI$5,0)</f>
        <v>0</v>
      </c>
      <c r="AW38" s="209">
        <f t="shared" si="7"/>
        <v>0</v>
      </c>
      <c r="AX38" s="209">
        <f>IF(AND(L38&gt;6,L38&lt;9.01),L38-Persönliche_Daten!$AG$5,0)</f>
        <v>0</v>
      </c>
      <c r="AY38" s="209">
        <f>IF(L38&gt;9,L38-Persönliche_Daten!$AH$5,0)</f>
        <v>0</v>
      </c>
      <c r="AZ38" s="209">
        <f t="shared" si="8"/>
        <v>0</v>
      </c>
      <c r="BA38" s="209">
        <f t="shared" si="9"/>
        <v>0</v>
      </c>
      <c r="BB38" s="209">
        <f>IF(AND(O38&gt;6,O38&lt;9.01),O38-Persönliche_Daten!$AG$5,0)</f>
        <v>0</v>
      </c>
      <c r="BC38" s="209">
        <f>IF(O38&gt;9,O38-Persönliche_Daten!$AH$5,0)</f>
        <v>0</v>
      </c>
      <c r="BD38" s="209">
        <f t="shared" si="10"/>
        <v>0</v>
      </c>
      <c r="BE38" s="209">
        <f t="shared" si="11"/>
        <v>0</v>
      </c>
      <c r="BF38" s="209">
        <f t="shared" si="12"/>
        <v>0</v>
      </c>
      <c r="BG38" s="209"/>
      <c r="BH38" s="208"/>
      <c r="BI38" s="208">
        <f t="shared" si="13"/>
        <v>0</v>
      </c>
      <c r="BJ38" s="208">
        <f>IF(AND(R38&gt;6,R38&lt;9.01),R38-Persönliche_Daten!$AG$5,0)</f>
        <v>0</v>
      </c>
      <c r="BK38" s="208">
        <f>IF(R38&gt;9,R38-Persönliche_Daten!$AH$5,0)</f>
        <v>0</v>
      </c>
      <c r="BL38" s="208">
        <f t="shared" si="14"/>
        <v>0</v>
      </c>
      <c r="BM38" s="208">
        <f t="shared" si="15"/>
        <v>0</v>
      </c>
      <c r="BN38" s="208">
        <f>IF(AND(U38&gt;6,U38&lt;9.01),U38-Persönliche_Daten!$AG$5,0)</f>
        <v>0</v>
      </c>
      <c r="BO38" s="208">
        <f>IF(U38&gt;9,U38-Persönliche_Daten!$AH$5,0)</f>
        <v>0</v>
      </c>
      <c r="BP38" s="208">
        <f t="shared" si="16"/>
        <v>0</v>
      </c>
      <c r="BQ38" s="208">
        <f t="shared" si="17"/>
        <v>0</v>
      </c>
      <c r="BR38" s="208">
        <f t="shared" si="18"/>
        <v>0</v>
      </c>
    </row>
    <row r="39" spans="2:75" s="1" customFormat="1" ht="21.75" customHeight="1" x14ac:dyDescent="0.25">
      <c r="B39" s="59">
        <f t="shared" si="19"/>
        <v>46261</v>
      </c>
      <c r="C39" s="60">
        <f t="shared" si="20"/>
        <v>5</v>
      </c>
      <c r="D39" s="210">
        <f t="shared" si="21"/>
        <v>46261</v>
      </c>
      <c r="E39" s="211"/>
      <c r="F39" s="6"/>
      <c r="G39" s="6"/>
      <c r="H39" s="114"/>
      <c r="I39" s="203"/>
      <c r="J39" s="96"/>
      <c r="K39" s="7"/>
      <c r="L39" s="105">
        <f t="shared" si="28"/>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$15,IF(C39=3,Persönliche_Daten!$H$15,IF(C39=4,Persönliche_Daten!$I$15,IF(C39=5,Persönliche_Daten!$J$15,IF(C39=6,Persönliche_Daten!$K$15))))))+IF(C39=7,Persönliche_Daten!$L$15,IF(C39=1,Persönliche_Daten!$M$15,0))))</f>
        <v>0</v>
      </c>
      <c r="W39" s="397"/>
      <c r="X39" s="369">
        <f t="shared" si="1"/>
        <v>0</v>
      </c>
      <c r="Y39" s="370"/>
      <c r="Z39" s="371">
        <f t="shared" si="25"/>
        <v>0</v>
      </c>
      <c r="AA39" s="372"/>
      <c r="AB39" s="367">
        <f>IF(D39=Persönliche_Daten!$D$24,Persönliche_Daten!$H$24,IF(D39=Persönliche_Daten!$D$26,0,IF(BF39&gt;0,0,IF(C39=2,Persönliche_Daten!$P$15,IF(C39=3,Persönliche_Daten!$Q$15,IF(C39=4,Persönliche_Daten!$R$15,IF(C39=5,Persönliche_Daten!$S$15,IF(C39=6,Persönliche_Daten!$T$15))))))+IF(C39=7,Persönliche_Daten!$U$15,IF(C39=1,Persönliche_Daten!$V$15,0))))</f>
        <v>0</v>
      </c>
      <c r="AC39" s="397"/>
      <c r="AD39" s="369">
        <f t="shared" si="2"/>
        <v>0</v>
      </c>
      <c r="AE39" s="370"/>
      <c r="AF39" s="371">
        <f t="shared" si="5"/>
        <v>0</v>
      </c>
      <c r="AG39" s="372"/>
      <c r="AH39" s="108">
        <f t="shared" si="3"/>
        <v>0</v>
      </c>
      <c r="AI39" s="105">
        <f t="shared" si="4"/>
        <v>0</v>
      </c>
      <c r="AJ39" s="12">
        <f t="shared" si="6"/>
        <v>0</v>
      </c>
      <c r="AK39" s="204">
        <f t="shared" si="26"/>
        <v>0</v>
      </c>
      <c r="AL39" s="205"/>
      <c r="AM39" s="205"/>
      <c r="AN39" s="205"/>
      <c r="AO39" s="393"/>
      <c r="AP39" s="393"/>
      <c r="AR39" s="207"/>
      <c r="AV39" s="1">
        <f>IF(AND(K39&gt;0,M39=K39),Persönliche_Daten!$AI$5,0)</f>
        <v>0</v>
      </c>
      <c r="AW39" s="209">
        <f t="shared" si="7"/>
        <v>0</v>
      </c>
      <c r="AX39" s="209">
        <f>IF(AND(L39&gt;6,L39&lt;9.01),L39-Persönliche_Daten!$AG$5,0)</f>
        <v>0</v>
      </c>
      <c r="AY39" s="209">
        <f>IF(L39&gt;9,L39-Persönliche_Daten!$AH$5,0)</f>
        <v>0</v>
      </c>
      <c r="AZ39" s="209">
        <f t="shared" si="8"/>
        <v>0</v>
      </c>
      <c r="BA39" s="209">
        <f t="shared" si="9"/>
        <v>0</v>
      </c>
      <c r="BB39" s="209">
        <f>IF(AND(O39&gt;6,O39&lt;9.01),O39-Persönliche_Daten!$AG$5,0)</f>
        <v>0</v>
      </c>
      <c r="BC39" s="209">
        <f>IF(O39&gt;9,O39-Persönliche_Daten!$AH$5,0)</f>
        <v>0</v>
      </c>
      <c r="BD39" s="209">
        <f t="shared" si="10"/>
        <v>0</v>
      </c>
      <c r="BE39" s="209">
        <f t="shared" si="11"/>
        <v>0</v>
      </c>
      <c r="BF39" s="209">
        <f t="shared" si="12"/>
        <v>0</v>
      </c>
      <c r="BG39" s="209"/>
      <c r="BH39" s="208"/>
      <c r="BI39" s="208">
        <f t="shared" si="13"/>
        <v>0</v>
      </c>
      <c r="BJ39" s="208">
        <f>IF(AND(R39&gt;6,R39&lt;9.01),R39-Persönliche_Daten!$AG$5,0)</f>
        <v>0</v>
      </c>
      <c r="BK39" s="208">
        <f>IF(R39&gt;9,R39-Persönliche_Daten!$AH$5,0)</f>
        <v>0</v>
      </c>
      <c r="BL39" s="208">
        <f t="shared" si="14"/>
        <v>0</v>
      </c>
      <c r="BM39" s="208">
        <f t="shared" si="15"/>
        <v>0</v>
      </c>
      <c r="BN39" s="208">
        <f>IF(AND(U39&gt;6,U39&lt;9.01),U39-Persönliche_Daten!$AG$5,0)</f>
        <v>0</v>
      </c>
      <c r="BO39" s="208">
        <f>IF(U39&gt;9,U39-Persönliche_Daten!$AH$5,0)</f>
        <v>0</v>
      </c>
      <c r="BP39" s="208">
        <f t="shared" si="16"/>
        <v>0</v>
      </c>
      <c r="BQ39" s="208">
        <f t="shared" si="17"/>
        <v>0</v>
      </c>
      <c r="BR39" s="208">
        <f t="shared" si="18"/>
        <v>0</v>
      </c>
    </row>
    <row r="40" spans="2:75" s="1" customFormat="1" ht="21.75" customHeight="1" x14ac:dyDescent="0.25">
      <c r="B40" s="59">
        <f t="shared" si="19"/>
        <v>46262</v>
      </c>
      <c r="C40" s="60">
        <f t="shared" si="20"/>
        <v>6</v>
      </c>
      <c r="D40" s="210">
        <f t="shared" si="21"/>
        <v>46262</v>
      </c>
      <c r="E40" s="211"/>
      <c r="F40" s="6"/>
      <c r="G40" s="6"/>
      <c r="H40" s="114"/>
      <c r="I40" s="203"/>
      <c r="J40" s="96"/>
      <c r="K40" s="7"/>
      <c r="L40" s="105">
        <f t="shared" si="28"/>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$15,IF(C40=3,Persönliche_Daten!$H$15,IF(C40=4,Persönliche_Daten!$I$15,IF(C40=5,Persönliche_Daten!$J$15,IF(C40=6,Persönliche_Daten!$K$15))))))+IF(C40=7,Persönliche_Daten!$L$15,IF(C40=1,Persönliche_Daten!$M$15,0))))</f>
        <v>0</v>
      </c>
      <c r="W40" s="397"/>
      <c r="X40" s="369">
        <f t="shared" si="1"/>
        <v>0</v>
      </c>
      <c r="Y40" s="370"/>
      <c r="Z40" s="371">
        <f t="shared" si="25"/>
        <v>0</v>
      </c>
      <c r="AA40" s="372"/>
      <c r="AB40" s="367">
        <f>IF(D40=Persönliche_Daten!$D$24,Persönliche_Daten!$H$24,IF(D40=Persönliche_Daten!$D$26,0,IF(BF40&gt;0,0,IF(C40=2,Persönliche_Daten!$P$15,IF(C40=3,Persönliche_Daten!$Q$15,IF(C40=4,Persönliche_Daten!$R$15,IF(C40=5,Persönliche_Daten!$S$15,IF(C40=6,Persönliche_Daten!$T$15))))))+IF(C40=7,Persönliche_Daten!$U$15,IF(C40=1,Persönliche_Daten!$V$15,0))))</f>
        <v>0</v>
      </c>
      <c r="AC40" s="397"/>
      <c r="AD40" s="369">
        <f t="shared" si="2"/>
        <v>0</v>
      </c>
      <c r="AE40" s="370"/>
      <c r="AF40" s="371">
        <f t="shared" si="5"/>
        <v>0</v>
      </c>
      <c r="AG40" s="372"/>
      <c r="AH40" s="108">
        <f t="shared" si="3"/>
        <v>0</v>
      </c>
      <c r="AI40" s="105">
        <f t="shared" si="4"/>
        <v>0</v>
      </c>
      <c r="AJ40" s="12">
        <f t="shared" si="6"/>
        <v>0</v>
      </c>
      <c r="AK40" s="204">
        <f t="shared" si="26"/>
        <v>0</v>
      </c>
      <c r="AL40" s="205"/>
      <c r="AM40" s="205"/>
      <c r="AN40" s="205"/>
      <c r="AO40" s="393"/>
      <c r="AP40" s="393"/>
      <c r="AR40" s="207"/>
      <c r="AV40" s="1">
        <f>IF(AND(K40&gt;0,M40=K40),Persönliche_Daten!$AI$5,0)</f>
        <v>0</v>
      </c>
      <c r="AW40" s="209">
        <f t="shared" si="7"/>
        <v>0</v>
      </c>
      <c r="AX40" s="209">
        <f>IF(AND(L40&gt;6,L40&lt;9.01),L40-Persönliche_Daten!$AG$5,0)</f>
        <v>0</v>
      </c>
      <c r="AY40" s="209">
        <f>IF(L40&gt;9,L40-Persönliche_Daten!$AH$5,0)</f>
        <v>0</v>
      </c>
      <c r="AZ40" s="209">
        <f t="shared" si="8"/>
        <v>0</v>
      </c>
      <c r="BA40" s="209">
        <f t="shared" si="9"/>
        <v>0</v>
      </c>
      <c r="BB40" s="209">
        <f>IF(AND(O40&gt;6,O40&lt;9.01),O40-Persönliche_Daten!$AG$5,0)</f>
        <v>0</v>
      </c>
      <c r="BC40" s="209">
        <f>IF(O40&gt;9,O40-Persönliche_Daten!$AH$5,0)</f>
        <v>0</v>
      </c>
      <c r="BD40" s="209">
        <f t="shared" si="10"/>
        <v>0</v>
      </c>
      <c r="BE40" s="209">
        <f t="shared" si="11"/>
        <v>0</v>
      </c>
      <c r="BF40" s="209">
        <f t="shared" si="12"/>
        <v>0</v>
      </c>
      <c r="BG40" s="209"/>
      <c r="BH40" s="208"/>
      <c r="BI40" s="208">
        <f t="shared" si="13"/>
        <v>0</v>
      </c>
      <c r="BJ40" s="208">
        <f>IF(AND(R40&gt;6,R40&lt;9.01),R40-Persönliche_Daten!$AG$5,0)</f>
        <v>0</v>
      </c>
      <c r="BK40" s="208">
        <f>IF(R40&gt;9,R40-Persönliche_Daten!$AH$5,0)</f>
        <v>0</v>
      </c>
      <c r="BL40" s="208">
        <f t="shared" si="14"/>
        <v>0</v>
      </c>
      <c r="BM40" s="208">
        <f t="shared" si="15"/>
        <v>0</v>
      </c>
      <c r="BN40" s="208">
        <f>IF(AND(U40&gt;6,U40&lt;9.01),U40-Persönliche_Daten!$AG$5,0)</f>
        <v>0</v>
      </c>
      <c r="BO40" s="208">
        <f>IF(U40&gt;9,U40-Persönliche_Daten!$AH$5,0)</f>
        <v>0</v>
      </c>
      <c r="BP40" s="208">
        <f t="shared" si="16"/>
        <v>0</v>
      </c>
      <c r="BQ40" s="208">
        <f t="shared" si="17"/>
        <v>0</v>
      </c>
      <c r="BR40" s="208">
        <f t="shared" si="18"/>
        <v>0</v>
      </c>
    </row>
    <row r="41" spans="2:75" s="1" customFormat="1" ht="21.75" customHeight="1" x14ac:dyDescent="0.25">
      <c r="B41" s="59">
        <f t="shared" si="19"/>
        <v>46263</v>
      </c>
      <c r="C41" s="60">
        <f t="shared" si="20"/>
        <v>7</v>
      </c>
      <c r="D41" s="210">
        <f t="shared" si="21"/>
        <v>46263</v>
      </c>
      <c r="E41" s="211"/>
      <c r="F41" s="6"/>
      <c r="G41" s="6"/>
      <c r="H41" s="114"/>
      <c r="I41" s="203"/>
      <c r="J41" s="96"/>
      <c r="K41" s="7"/>
      <c r="L41" s="105">
        <f t="shared" si="28"/>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$15,IF(C41=3,Persönliche_Daten!$H$15,IF(C41=4,Persönliche_Daten!$I$15,IF(C41=5,Persönliche_Daten!$J$15,IF(C41=6,Persönliche_Daten!$K$15))))))+IF(C41=7,Persönliche_Daten!$L$15,IF(C41=1,Persönliche_Daten!$M$15,0))))</f>
        <v>0</v>
      </c>
      <c r="W41" s="397"/>
      <c r="X41" s="369">
        <f t="shared" si="1"/>
        <v>0</v>
      </c>
      <c r="Y41" s="370"/>
      <c r="Z41" s="371">
        <f t="shared" si="25"/>
        <v>0</v>
      </c>
      <c r="AA41" s="372"/>
      <c r="AB41" s="367">
        <f>IF(D41=Persönliche_Daten!$D$24,Persönliche_Daten!$H$24,IF(D41=Persönliche_Daten!$D$26,0,IF(BF41&gt;0,0,IF(C41=2,Persönliche_Daten!$P$15,IF(C41=3,Persönliche_Daten!$Q$15,IF(C41=4,Persönliche_Daten!$R$15,IF(C41=5,Persönliche_Daten!$S$15,IF(C41=6,Persönliche_Daten!$T$15))))))+IF(C41=7,Persönliche_Daten!$U$15,IF(C41=1,Persönliche_Daten!$V$15,0))))</f>
        <v>0</v>
      </c>
      <c r="AC41" s="397"/>
      <c r="AD41" s="369">
        <f t="shared" si="2"/>
        <v>0</v>
      </c>
      <c r="AE41" s="370"/>
      <c r="AF41" s="371">
        <f t="shared" si="5"/>
        <v>0</v>
      </c>
      <c r="AG41" s="372"/>
      <c r="AH41" s="108">
        <f t="shared" si="3"/>
        <v>0</v>
      </c>
      <c r="AI41" s="105">
        <f t="shared" si="4"/>
        <v>0</v>
      </c>
      <c r="AJ41" s="12">
        <f t="shared" si="6"/>
        <v>0</v>
      </c>
      <c r="AK41" s="204">
        <f t="shared" si="26"/>
        <v>0</v>
      </c>
      <c r="AL41" s="205"/>
      <c r="AM41" s="205"/>
      <c r="AN41" s="205"/>
      <c r="AO41" s="393"/>
      <c r="AP41" s="393"/>
      <c r="AR41" s="207"/>
      <c r="AV41" s="1">
        <f>IF(AND(K41&gt;0,M41=K41),Persönliche_Daten!$AI$5,0)</f>
        <v>0</v>
      </c>
      <c r="AW41" s="209">
        <f t="shared" si="7"/>
        <v>0</v>
      </c>
      <c r="AX41" s="209">
        <f>IF(AND(L41&gt;6,L41&lt;9.01),L41-Persönliche_Daten!$AG$5,0)</f>
        <v>0</v>
      </c>
      <c r="AY41" s="209">
        <f>IF(L41&gt;9,L41-Persönliche_Daten!$AH$5,0)</f>
        <v>0</v>
      </c>
      <c r="AZ41" s="209">
        <f t="shared" si="8"/>
        <v>0</v>
      </c>
      <c r="BA41" s="209">
        <f t="shared" si="9"/>
        <v>0</v>
      </c>
      <c r="BB41" s="209">
        <f>IF(AND(O41&gt;6,O41&lt;9.01),O41-Persönliche_Daten!$AG$5,0)</f>
        <v>0</v>
      </c>
      <c r="BC41" s="209">
        <f>IF(O41&gt;9,O41-Persönliche_Daten!$AH$5,0)</f>
        <v>0</v>
      </c>
      <c r="BD41" s="209">
        <f t="shared" si="10"/>
        <v>0</v>
      </c>
      <c r="BE41" s="209">
        <f t="shared" si="11"/>
        <v>0</v>
      </c>
      <c r="BF41" s="209">
        <f t="shared" si="12"/>
        <v>0</v>
      </c>
      <c r="BG41" s="209"/>
      <c r="BH41" s="208"/>
      <c r="BI41" s="208">
        <f t="shared" si="13"/>
        <v>0</v>
      </c>
      <c r="BJ41" s="208">
        <f>IF(AND(R41&gt;6,R41&lt;9.01),R41-Persönliche_Daten!$AG$5,0)</f>
        <v>0</v>
      </c>
      <c r="BK41" s="208">
        <f>IF(R41&gt;9,R41-Persönliche_Daten!$AH$5,0)</f>
        <v>0</v>
      </c>
      <c r="BL41" s="208">
        <f t="shared" si="14"/>
        <v>0</v>
      </c>
      <c r="BM41" s="208">
        <f t="shared" si="15"/>
        <v>0</v>
      </c>
      <c r="BN41" s="208">
        <f>IF(AND(U41&gt;6,U41&lt;9.01),U41-Persönliche_Daten!$AG$5,0)</f>
        <v>0</v>
      </c>
      <c r="BO41" s="208">
        <f>IF(U41&gt;9,U41-Persönliche_Daten!$AH$5,0)</f>
        <v>0</v>
      </c>
      <c r="BP41" s="208">
        <f t="shared" si="16"/>
        <v>0</v>
      </c>
      <c r="BQ41" s="208">
        <f t="shared" si="17"/>
        <v>0</v>
      </c>
      <c r="BR41" s="208">
        <f t="shared" si="18"/>
        <v>0</v>
      </c>
    </row>
    <row r="42" spans="2:75" s="1" customFormat="1" ht="21.75" customHeight="1" x14ac:dyDescent="0.25">
      <c r="B42" s="59">
        <f t="shared" si="19"/>
        <v>46264</v>
      </c>
      <c r="C42" s="60">
        <f t="shared" si="20"/>
        <v>1</v>
      </c>
      <c r="D42" s="210">
        <f t="shared" si="21"/>
        <v>46264</v>
      </c>
      <c r="E42" s="211"/>
      <c r="F42" s="6"/>
      <c r="G42" s="6"/>
      <c r="H42" s="114"/>
      <c r="I42" s="203"/>
      <c r="J42" s="96"/>
      <c r="K42" s="7"/>
      <c r="L42" s="105">
        <f t="shared" si="28"/>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$15,IF(C42=3,Persönliche_Daten!$H$15,IF(C42=4,Persönliche_Daten!$I$15,IF(C42=5,Persönliche_Daten!$J$15,IF(C42=6,Persönliche_Daten!$K$15))))))+IF(C42=7,Persönliche_Daten!$L$15,IF(C42=1,Persönliche_Daten!$M$15,0))))</f>
        <v>0</v>
      </c>
      <c r="W42" s="397"/>
      <c r="X42" s="369">
        <f t="shared" si="1"/>
        <v>0</v>
      </c>
      <c r="Y42" s="370"/>
      <c r="Z42" s="371">
        <f t="shared" si="25"/>
        <v>0</v>
      </c>
      <c r="AA42" s="372"/>
      <c r="AB42" s="367">
        <f>IF(D42=Persönliche_Daten!$D$24,Persönliche_Daten!$H$24,IF(D42=Persönliche_Daten!$D$26,0,IF(BF42&gt;0,0,IF(C42=2,Persönliche_Daten!$P$15,IF(C42=3,Persönliche_Daten!$Q$15,IF(C42=4,Persönliche_Daten!$R$15,IF(C42=5,Persönliche_Daten!$S$15,IF(C42=6,Persönliche_Daten!$T$15))))))+IF(C42=7,Persönliche_Daten!$U$15,IF(C42=1,Persönliche_Daten!$V$15,0))))</f>
        <v>0</v>
      </c>
      <c r="AC42" s="397"/>
      <c r="AD42" s="369">
        <f t="shared" si="2"/>
        <v>0</v>
      </c>
      <c r="AE42" s="370"/>
      <c r="AF42" s="371">
        <f t="shared" si="5"/>
        <v>0</v>
      </c>
      <c r="AG42" s="372"/>
      <c r="AH42" s="108">
        <f t="shared" si="3"/>
        <v>0</v>
      </c>
      <c r="AI42" s="105">
        <f>ROUND(AH42+AI41,2)</f>
        <v>0</v>
      </c>
      <c r="AJ42" s="12">
        <f t="shared" si="6"/>
        <v>0</v>
      </c>
      <c r="AK42" s="204">
        <f t="shared" si="26"/>
        <v>0</v>
      </c>
      <c r="AL42" s="205"/>
      <c r="AM42" s="205"/>
      <c r="AN42" s="205"/>
      <c r="AO42" s="393"/>
      <c r="AP42" s="393"/>
      <c r="AR42" s="207"/>
      <c r="AV42" s="1">
        <f>IF(AND(K42&gt;0,M42=K42),Persönliche_Daten!$AI$5,0)</f>
        <v>0</v>
      </c>
      <c r="AW42" s="209">
        <f t="shared" si="7"/>
        <v>0</v>
      </c>
      <c r="AX42" s="209">
        <f>IF(AND(L42&gt;6,L42&lt;9.01),L42-Persönliche_Daten!$AG$5,0)</f>
        <v>0</v>
      </c>
      <c r="AY42" s="209">
        <f>IF(L42&gt;9,L42-Persönliche_Daten!$AH$5,0)</f>
        <v>0</v>
      </c>
      <c r="AZ42" s="209">
        <f t="shared" si="8"/>
        <v>0</v>
      </c>
      <c r="BA42" s="209">
        <f t="shared" si="9"/>
        <v>0</v>
      </c>
      <c r="BB42" s="209">
        <f>IF(AND(O42&gt;6,O42&lt;9.01),O42-Persönliche_Daten!$AG$5,0)</f>
        <v>0</v>
      </c>
      <c r="BC42" s="209">
        <f>IF(O42&gt;9,O42-Persönliche_Daten!$AH$5,0)</f>
        <v>0</v>
      </c>
      <c r="BD42" s="209">
        <f t="shared" si="10"/>
        <v>0</v>
      </c>
      <c r="BE42" s="209">
        <f t="shared" si="11"/>
        <v>0</v>
      </c>
      <c r="BF42" s="209">
        <f t="shared" si="12"/>
        <v>0</v>
      </c>
      <c r="BG42" s="209"/>
      <c r="BH42" s="208"/>
      <c r="BI42" s="208">
        <f t="shared" si="13"/>
        <v>0</v>
      </c>
      <c r="BJ42" s="208">
        <f>IF(AND(R42&gt;6,R42&lt;9.01),R42-Persönliche_Daten!$AG$5,0)</f>
        <v>0</v>
      </c>
      <c r="BK42" s="208">
        <f>IF(R42&gt;9,R42-Persönliche_Daten!$AH$5,0)</f>
        <v>0</v>
      </c>
      <c r="BL42" s="208">
        <f t="shared" si="14"/>
        <v>0</v>
      </c>
      <c r="BM42" s="208">
        <f t="shared" si="15"/>
        <v>0</v>
      </c>
      <c r="BN42" s="208">
        <f>IF(AND(U42&gt;6,U42&lt;9.01),U42-Persönliche_Daten!$AG$5,0)</f>
        <v>0</v>
      </c>
      <c r="BO42" s="208">
        <f>IF(U42&gt;9,U42-Persönliche_Daten!$AH$5,0)</f>
        <v>0</v>
      </c>
      <c r="BP42" s="208">
        <f t="shared" si="16"/>
        <v>0</v>
      </c>
      <c r="BQ42" s="208">
        <f t="shared" si="17"/>
        <v>0</v>
      </c>
      <c r="BR42" s="208">
        <f t="shared" si="18"/>
        <v>0</v>
      </c>
    </row>
    <row r="43" spans="2:75" s="1" customFormat="1" ht="21.75" customHeight="1" x14ac:dyDescent="0.25">
      <c r="B43" s="115">
        <f t="shared" si="19"/>
        <v>46265</v>
      </c>
      <c r="C43" s="116">
        <f t="shared" si="20"/>
        <v>2</v>
      </c>
      <c r="D43" s="212">
        <f t="shared" si="21"/>
        <v>46265</v>
      </c>
      <c r="E43" s="213"/>
      <c r="F43" s="117"/>
      <c r="G43" s="117"/>
      <c r="H43" s="118"/>
      <c r="I43" s="203"/>
      <c r="J43" s="97"/>
      <c r="K43" s="98"/>
      <c r="L43" s="106">
        <f t="shared" si="28"/>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$15,IF(C43=3,Persönliche_Daten!$H$15,IF(C43=4,Persönliche_Daten!$I$15,IF(C43=5,Persönliche_Daten!$J$15,IF(C43=6,Persönliche_Daten!$K$15))))))+IF(C43=7,Persönliche_Daten!$L$15,IF(C43=1,Persönliche_Daten!$M$15,0))))</f>
        <v>0</v>
      </c>
      <c r="W43" s="421"/>
      <c r="X43" s="383">
        <f t="shared" si="1"/>
        <v>0</v>
      </c>
      <c r="Y43" s="384"/>
      <c r="Z43" s="385">
        <f>IF(OR(V43&gt;0,X43&lt;&gt;0),ROUND(X43-V43,2),0)</f>
        <v>0</v>
      </c>
      <c r="AA43" s="386"/>
      <c r="AB43" s="381">
        <f>IF(D43=Persönliche_Daten!$D$24,Persönliche_Daten!$H$24,IF(D43=Persönliche_Daten!$D$26,0,IF(BF43&gt;0,0,IF(C43=2,Persönliche_Daten!$P$15,IF(C43=3,Persönliche_Daten!$Q$15,IF(C43=4,Persönliche_Daten!$R$15,IF(C43=5,Persönliche_Daten!$S$15,IF(C43=6,Persönliche_Daten!$T$15))))))+IF(C43=7,Persönliche_Daten!$U$15,IF(C43=1,Persönliche_Daten!$V$15,0))))</f>
        <v>0</v>
      </c>
      <c r="AC43" s="421"/>
      <c r="AD43" s="383">
        <f t="shared" si="2"/>
        <v>0</v>
      </c>
      <c r="AE43" s="384"/>
      <c r="AF43" s="385">
        <f t="shared" si="5"/>
        <v>0</v>
      </c>
      <c r="AG43" s="386"/>
      <c r="AH43" s="109">
        <f t="shared" si="3"/>
        <v>0</v>
      </c>
      <c r="AI43" s="106">
        <f>ROUND(AH43+AI42,2)</f>
        <v>0</v>
      </c>
      <c r="AJ43" s="12">
        <f t="shared" si="6"/>
        <v>0</v>
      </c>
      <c r="AK43" s="204">
        <f>IF(F43="x",1,0)</f>
        <v>0</v>
      </c>
      <c r="AL43" s="205"/>
      <c r="AM43" s="205"/>
      <c r="AN43" s="205"/>
      <c r="AO43" s="393"/>
      <c r="AP43" s="393"/>
      <c r="AR43" s="207"/>
      <c r="AT43" s="214"/>
      <c r="AV43" s="1">
        <f>IF(AND(K43&gt;0,M43=K43),Persönliche_Daten!$AI$5,0)</f>
        <v>0</v>
      </c>
      <c r="AW43" s="209">
        <f t="shared" si="7"/>
        <v>0</v>
      </c>
      <c r="AX43" s="209">
        <f>IF(AND(L43&gt;6,L43&lt;9.01),L43-Persönliche_Daten!$AG$5,0)</f>
        <v>0</v>
      </c>
      <c r="AY43" s="209">
        <f>IF(L43&gt;9,L43-Persönliche_Daten!$AH$5,0)</f>
        <v>0</v>
      </c>
      <c r="AZ43" s="209">
        <f t="shared" si="8"/>
        <v>0</v>
      </c>
      <c r="BA43" s="209">
        <f t="shared" si="9"/>
        <v>0</v>
      </c>
      <c r="BB43" s="209">
        <f>IF(AND(O43&gt;6,O43&lt;9.01),O43-Persönliche_Daten!$AG$5,0)</f>
        <v>0</v>
      </c>
      <c r="BC43" s="209">
        <f>IF(O43&gt;9,O43-Persönliche_Daten!$AH$5,0)</f>
        <v>0</v>
      </c>
      <c r="BD43" s="209">
        <f t="shared" si="10"/>
        <v>0</v>
      </c>
      <c r="BE43" s="209">
        <f t="shared" si="11"/>
        <v>0</v>
      </c>
      <c r="BF43" s="209">
        <f t="shared" si="12"/>
        <v>0</v>
      </c>
      <c r="BG43" s="209"/>
      <c r="BH43" s="208"/>
      <c r="BI43" s="208">
        <f t="shared" si="13"/>
        <v>0</v>
      </c>
      <c r="BJ43" s="208">
        <f>IF(AND(R43&gt;6,R43&lt;9.01),R43-Persönliche_Daten!$AG$5,0)</f>
        <v>0</v>
      </c>
      <c r="BK43" s="208">
        <f>IF(R43&gt;9,R43-Persönliche_Daten!$AH$5,0)</f>
        <v>0</v>
      </c>
      <c r="BL43" s="208">
        <f t="shared" si="14"/>
        <v>0</v>
      </c>
      <c r="BM43" s="208">
        <f t="shared" si="15"/>
        <v>0</v>
      </c>
      <c r="BN43" s="208">
        <f>IF(AND(U43&gt;6,U43&lt;9.01),U43-Persönliche_Daten!$AG$5,0)</f>
        <v>0</v>
      </c>
      <c r="BO43" s="208">
        <f>IF(U43&gt;9,U43-Persönliche_Daten!$AH$5,0)</f>
        <v>0</v>
      </c>
      <c r="BP43" s="208">
        <f t="shared" si="16"/>
        <v>0</v>
      </c>
      <c r="BQ43" s="208">
        <f t="shared" si="17"/>
        <v>0</v>
      </c>
      <c r="BR43" s="208">
        <f t="shared" si="18"/>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Juli!Z50</f>
        <v>0</v>
      </c>
      <c r="AA49" s="392"/>
      <c r="AE49" s="3" t="s">
        <v>113</v>
      </c>
      <c r="AF49" s="391">
        <f>Juli!AF50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o6/CcRt4gofi+gPdsr516axt7lteoFnaK8bvAgJQWvdG+FRmdiXZtyJWvj2OVajPHnd7B5GIawX0l6Htt4Tgrw==" saltValue="hF9LKh+GbmUeulVzOBlJ1A==" spinCount="100000" sheet="1" objects="1" scenarios="1"/>
  <mergeCells count="281">
    <mergeCell ref="AA95:AB95"/>
    <mergeCell ref="AA96:AB96"/>
    <mergeCell ref="AA97:AB97"/>
    <mergeCell ref="AA98:AB98"/>
    <mergeCell ref="AA99:AB99"/>
    <mergeCell ref="AA100:AB100"/>
    <mergeCell ref="AA107:AB107"/>
    <mergeCell ref="AA108:AB108"/>
    <mergeCell ref="AA109:AB109"/>
    <mergeCell ref="AA101:AB101"/>
    <mergeCell ref="AA102:AB102"/>
    <mergeCell ref="AA103:AB103"/>
    <mergeCell ref="AA104:AB104"/>
    <mergeCell ref="AA105:AB105"/>
    <mergeCell ref="AA106:AB106"/>
    <mergeCell ref="AA86:AB86"/>
    <mergeCell ref="AA87:AB87"/>
    <mergeCell ref="AA88:AB88"/>
    <mergeCell ref="AA89:AB89"/>
    <mergeCell ref="AA90:AB90"/>
    <mergeCell ref="AA91:AB91"/>
    <mergeCell ref="AA92:AB92"/>
    <mergeCell ref="AA93:AB93"/>
    <mergeCell ref="AA94:AB94"/>
    <mergeCell ref="AA76:AB76"/>
    <mergeCell ref="AA78:AB78"/>
    <mergeCell ref="AA79:AB79"/>
    <mergeCell ref="AA80:AB80"/>
    <mergeCell ref="AA81:AB81"/>
    <mergeCell ref="AA82:AB82"/>
    <mergeCell ref="AA83:AB83"/>
    <mergeCell ref="AA84:AB84"/>
    <mergeCell ref="AA85:AB85"/>
    <mergeCell ref="AF48:AG48"/>
    <mergeCell ref="AH48:AI48"/>
    <mergeCell ref="AF49:AG49"/>
    <mergeCell ref="AH49:AI49"/>
    <mergeCell ref="Z50:AA50"/>
    <mergeCell ref="AF50:AG50"/>
    <mergeCell ref="AH50:AI50"/>
    <mergeCell ref="Z48:AA48"/>
    <mergeCell ref="Z49:AA49"/>
    <mergeCell ref="AD40:AE40"/>
    <mergeCell ref="AF40:AG40"/>
    <mergeCell ref="AO40:AP40"/>
    <mergeCell ref="AD41:AE41"/>
    <mergeCell ref="AF41:AG41"/>
    <mergeCell ref="AO41:AP41"/>
    <mergeCell ref="AD42:AE42"/>
    <mergeCell ref="AF42:AG42"/>
    <mergeCell ref="AO42:AP42"/>
    <mergeCell ref="AD37:AE37"/>
    <mergeCell ref="AF37:AG37"/>
    <mergeCell ref="AO37:AP37"/>
    <mergeCell ref="AB38:AC38"/>
    <mergeCell ref="AD38:AE38"/>
    <mergeCell ref="AF38:AG38"/>
    <mergeCell ref="AO38:AP38"/>
    <mergeCell ref="AB39:AC39"/>
    <mergeCell ref="AD39:AE39"/>
    <mergeCell ref="AF39:AG39"/>
    <mergeCell ref="AO39:AP39"/>
    <mergeCell ref="AB34:AC34"/>
    <mergeCell ref="AD34:AE34"/>
    <mergeCell ref="AF34:AG34"/>
    <mergeCell ref="AO34:AP34"/>
    <mergeCell ref="AB35:AC35"/>
    <mergeCell ref="AD35:AE35"/>
    <mergeCell ref="AF35:AG35"/>
    <mergeCell ref="AO35:AP35"/>
    <mergeCell ref="AB36:AC36"/>
    <mergeCell ref="AD36:AE36"/>
    <mergeCell ref="AF36:AG36"/>
    <mergeCell ref="AO36:AP36"/>
    <mergeCell ref="AB31:AC31"/>
    <mergeCell ref="AD31:AE31"/>
    <mergeCell ref="AF31:AG31"/>
    <mergeCell ref="AO31:AP31"/>
    <mergeCell ref="AB32:AC32"/>
    <mergeCell ref="AD32:AE32"/>
    <mergeCell ref="AF32:AG32"/>
    <mergeCell ref="AO32:AP32"/>
    <mergeCell ref="AB33:AC33"/>
    <mergeCell ref="AD33:AE33"/>
    <mergeCell ref="AF33:AG33"/>
    <mergeCell ref="AO33:AP33"/>
    <mergeCell ref="AB28:AC28"/>
    <mergeCell ref="AD28:AE28"/>
    <mergeCell ref="AF28:AG28"/>
    <mergeCell ref="AO28:AP28"/>
    <mergeCell ref="AB29:AC29"/>
    <mergeCell ref="AD29:AE29"/>
    <mergeCell ref="AF29:AG29"/>
    <mergeCell ref="AO29:AP29"/>
    <mergeCell ref="AB30:AC30"/>
    <mergeCell ref="AD30:AE30"/>
    <mergeCell ref="AF30:AG30"/>
    <mergeCell ref="AO30:AP30"/>
    <mergeCell ref="AB25:AC25"/>
    <mergeCell ref="AD25:AE25"/>
    <mergeCell ref="AF25:AG25"/>
    <mergeCell ref="AO25:AP25"/>
    <mergeCell ref="AB26:AC26"/>
    <mergeCell ref="AD26:AE26"/>
    <mergeCell ref="AF26:AG26"/>
    <mergeCell ref="AO26:AP26"/>
    <mergeCell ref="AB27:AC27"/>
    <mergeCell ref="AD27:AE27"/>
    <mergeCell ref="AF27:AG27"/>
    <mergeCell ref="AO27:AP27"/>
    <mergeCell ref="AB22:AC22"/>
    <mergeCell ref="AD22:AE22"/>
    <mergeCell ref="AF22:AG22"/>
    <mergeCell ref="AO22:AP22"/>
    <mergeCell ref="AB23:AC23"/>
    <mergeCell ref="AD23:AE23"/>
    <mergeCell ref="AF23:AG23"/>
    <mergeCell ref="AO23:AP23"/>
    <mergeCell ref="AB24:AC24"/>
    <mergeCell ref="AD24:AE24"/>
    <mergeCell ref="AF24:AG24"/>
    <mergeCell ref="AO24:AP24"/>
    <mergeCell ref="AD19:AE19"/>
    <mergeCell ref="AF19:AG19"/>
    <mergeCell ref="AO19:AP19"/>
    <mergeCell ref="AB20:AC20"/>
    <mergeCell ref="AD20:AE20"/>
    <mergeCell ref="AF20:AG20"/>
    <mergeCell ref="AO20:AP20"/>
    <mergeCell ref="AB21:AC21"/>
    <mergeCell ref="AD21:AE21"/>
    <mergeCell ref="AF21:AG21"/>
    <mergeCell ref="AO21:AP21"/>
    <mergeCell ref="K44:L44"/>
    <mergeCell ref="N44:O44"/>
    <mergeCell ref="T44:U44"/>
    <mergeCell ref="V44:W44"/>
    <mergeCell ref="AO13:AP13"/>
    <mergeCell ref="AO14:AP14"/>
    <mergeCell ref="AB15:AC15"/>
    <mergeCell ref="AD15:AE15"/>
    <mergeCell ref="AF15:AG15"/>
    <mergeCell ref="AO15:AP15"/>
    <mergeCell ref="AB14:AC14"/>
    <mergeCell ref="AD14:AE14"/>
    <mergeCell ref="AF14:AG14"/>
    <mergeCell ref="AF16:AG16"/>
    <mergeCell ref="AO16:AP16"/>
    <mergeCell ref="AB17:AC17"/>
    <mergeCell ref="AD17:AE17"/>
    <mergeCell ref="AF17:AG17"/>
    <mergeCell ref="AO17:AP17"/>
    <mergeCell ref="AB18:AC18"/>
    <mergeCell ref="AD18:AE18"/>
    <mergeCell ref="AF18:AG18"/>
    <mergeCell ref="AO18:AP18"/>
    <mergeCell ref="AB19:AC19"/>
    <mergeCell ref="AO46:AP46"/>
    <mergeCell ref="AH46:AI46"/>
    <mergeCell ref="Z42:AA42"/>
    <mergeCell ref="Z43:AA43"/>
    <mergeCell ref="V41:W41"/>
    <mergeCell ref="X41:Y41"/>
    <mergeCell ref="AB41:AC41"/>
    <mergeCell ref="V42:W42"/>
    <mergeCell ref="X42:Y42"/>
    <mergeCell ref="X46:Y46"/>
    <mergeCell ref="AD46:AE46"/>
    <mergeCell ref="X44:Y44"/>
    <mergeCell ref="Z44:AA44"/>
    <mergeCell ref="AF43:AG43"/>
    <mergeCell ref="AO43:AP43"/>
    <mergeCell ref="AB44:AC44"/>
    <mergeCell ref="AD44:AE44"/>
    <mergeCell ref="AF44:AG44"/>
    <mergeCell ref="AO44:AP44"/>
    <mergeCell ref="AD43:AE43"/>
    <mergeCell ref="X43:Y43"/>
    <mergeCell ref="V43:W43"/>
    <mergeCell ref="AB42:AC42"/>
    <mergeCell ref="V40:W40"/>
    <mergeCell ref="V39:W39"/>
    <mergeCell ref="V38:W38"/>
    <mergeCell ref="X38:Y38"/>
    <mergeCell ref="X39:Y39"/>
    <mergeCell ref="Z41:AA41"/>
    <mergeCell ref="AB43:AC43"/>
    <mergeCell ref="AB40:AC40"/>
    <mergeCell ref="Z36:AA36"/>
    <mergeCell ref="Z37:AA37"/>
    <mergeCell ref="Z38:AA38"/>
    <mergeCell ref="X40:Y40"/>
    <mergeCell ref="V36:W36"/>
    <mergeCell ref="V37:W37"/>
    <mergeCell ref="X36:Y36"/>
    <mergeCell ref="X37:Y37"/>
    <mergeCell ref="Z39:AA39"/>
    <mergeCell ref="Z40:AA40"/>
    <mergeCell ref="AB37:AC37"/>
    <mergeCell ref="Z32:AA32"/>
    <mergeCell ref="V32:W32"/>
    <mergeCell ref="V33:W33"/>
    <mergeCell ref="X32:Y32"/>
    <mergeCell ref="X33:Y33"/>
    <mergeCell ref="Z35:AA35"/>
    <mergeCell ref="Z33:AA33"/>
    <mergeCell ref="Z34:AA34"/>
    <mergeCell ref="V34:W34"/>
    <mergeCell ref="V35:W35"/>
    <mergeCell ref="X34:Y34"/>
    <mergeCell ref="X35:Y35"/>
    <mergeCell ref="Z28:AA28"/>
    <mergeCell ref="V28:W28"/>
    <mergeCell ref="V29:W29"/>
    <mergeCell ref="X28:Y28"/>
    <mergeCell ref="X29:Y29"/>
    <mergeCell ref="Z29:AA29"/>
    <mergeCell ref="Z30:AA30"/>
    <mergeCell ref="V30:W30"/>
    <mergeCell ref="V31:W31"/>
    <mergeCell ref="X30:Y30"/>
    <mergeCell ref="X31:Y31"/>
    <mergeCell ref="Z31:AA31"/>
    <mergeCell ref="Z24:AA24"/>
    <mergeCell ref="V24:W24"/>
    <mergeCell ref="V25:W25"/>
    <mergeCell ref="X24:Y24"/>
    <mergeCell ref="X25:Y25"/>
    <mergeCell ref="Z25:AA25"/>
    <mergeCell ref="Z26:AA26"/>
    <mergeCell ref="V26:W26"/>
    <mergeCell ref="V27:W27"/>
    <mergeCell ref="X26:Y26"/>
    <mergeCell ref="X27:Y27"/>
    <mergeCell ref="Z27:AA27"/>
    <mergeCell ref="Z20:AA20"/>
    <mergeCell ref="V20:W20"/>
    <mergeCell ref="V21:W21"/>
    <mergeCell ref="X20:Y20"/>
    <mergeCell ref="X21:Y21"/>
    <mergeCell ref="Z21:AA21"/>
    <mergeCell ref="Z22:AA22"/>
    <mergeCell ref="V22:W22"/>
    <mergeCell ref="V23:W23"/>
    <mergeCell ref="X22:Y22"/>
    <mergeCell ref="X23:Y23"/>
    <mergeCell ref="Z23:AA23"/>
    <mergeCell ref="V16:W16"/>
    <mergeCell ref="V17:W17"/>
    <mergeCell ref="X16:Y16"/>
    <mergeCell ref="X17:Y17"/>
    <mergeCell ref="Z17:AA17"/>
    <mergeCell ref="Z18:AA18"/>
    <mergeCell ref="V18:W18"/>
    <mergeCell ref="V19:W19"/>
    <mergeCell ref="X18:Y18"/>
    <mergeCell ref="X19:Y19"/>
    <mergeCell ref="Z19:AA19"/>
    <mergeCell ref="Z13:AA13"/>
    <mergeCell ref="Z14:AA14"/>
    <mergeCell ref="Z11:AA11"/>
    <mergeCell ref="Z15:AA15"/>
    <mergeCell ref="Z16:AA16"/>
    <mergeCell ref="AD11:AE11"/>
    <mergeCell ref="AF11:AG11"/>
    <mergeCell ref="AB13:AC13"/>
    <mergeCell ref="AD13:AE13"/>
    <mergeCell ref="AF13:AG13"/>
    <mergeCell ref="AB16:AC16"/>
    <mergeCell ref="AD16:AE16"/>
    <mergeCell ref="H8:L8"/>
    <mergeCell ref="X11:Y11"/>
    <mergeCell ref="H5:L5"/>
    <mergeCell ref="M5:O5"/>
    <mergeCell ref="H7:L7"/>
    <mergeCell ref="V13:W13"/>
    <mergeCell ref="V14:W14"/>
    <mergeCell ref="V15:W15"/>
    <mergeCell ref="X13:Y13"/>
    <mergeCell ref="X14:Y14"/>
    <mergeCell ref="X15:Y15"/>
  </mergeCells>
  <conditionalFormatting sqref="B13:B43">
    <cfRule type="expression" dxfId="134" priority="58" stopIfTrue="1">
      <formula>WEEKDAY(C13)=7</formula>
    </cfRule>
    <cfRule type="expression" dxfId="133" priority="59" stopIfTrue="1">
      <formula>WEEKDAY(C13)=1</formula>
    </cfRule>
  </conditionalFormatting>
  <conditionalFormatting sqref="C13:C43">
    <cfRule type="expression" dxfId="132" priority="60" stopIfTrue="1">
      <formula>WEEKDAY(C13)=7</formula>
    </cfRule>
    <cfRule type="expression" dxfId="131" priority="61" stopIfTrue="1">
      <formula>WEEKDAY(C13)=1</formula>
    </cfRule>
  </conditionalFormatting>
  <conditionalFormatting sqref="D13:D43">
    <cfRule type="expression" dxfId="130" priority="62" stopIfTrue="1">
      <formula>WEEKDAY(C13)=7</formula>
    </cfRule>
    <cfRule type="expression" dxfId="129" priority="63" stopIfTrue="1">
      <formula>WEEKDAY(C13)=1</formula>
    </cfRule>
  </conditionalFormatting>
  <conditionalFormatting sqref="E13:O43 V13:V43">
    <cfRule type="expression" dxfId="128" priority="8" stopIfTrue="1">
      <formula>WEEKDAY($C13)=7</formula>
    </cfRule>
    <cfRule type="expression" dxfId="127" priority="9" stopIfTrue="1">
      <formula>WEEKDAY($C13)=1</formula>
    </cfRule>
  </conditionalFormatting>
  <conditionalFormatting sqref="X13:X43 Z13:Z43">
    <cfRule type="expression" dxfId="126" priority="86" stopIfTrue="1">
      <formula>WEEKDAY($C13)=7</formula>
    </cfRule>
    <cfRule type="expression" dxfId="125" priority="87" stopIfTrue="1">
      <formula>WEEKDAY($C13)=1</formula>
    </cfRule>
  </conditionalFormatting>
  <conditionalFormatting sqref="AB13:AB43">
    <cfRule type="expression" dxfId="124" priority="74" stopIfTrue="1">
      <formula>WEEKDAY($C13)=7</formula>
    </cfRule>
    <cfRule type="expression" dxfId="123" priority="75" stopIfTrue="1">
      <formula>WEEKDAY($C13)=1</formula>
    </cfRule>
  </conditionalFormatting>
  <conditionalFormatting sqref="AD13:AD43">
    <cfRule type="expression" dxfId="122" priority="70" stopIfTrue="1">
      <formula>WEEKDAY($C13)=7</formula>
    </cfRule>
    <cfRule type="expression" dxfId="121" priority="71" stopIfTrue="1">
      <formula>WEEKDAY($C13)=1</formula>
    </cfRule>
  </conditionalFormatting>
  <conditionalFormatting sqref="AF13:AF43">
    <cfRule type="expression" dxfId="120" priority="68" stopIfTrue="1">
      <formula>WEEKDAY($C13)=7</formula>
    </cfRule>
    <cfRule type="expression" dxfId="119" priority="69" stopIfTrue="1">
      <formula>WEEKDAY($C13)=1</formula>
    </cfRule>
  </conditionalFormatting>
  <conditionalFormatting sqref="AH13:AI43">
    <cfRule type="expression" dxfId="118" priority="64" stopIfTrue="1">
      <formula>WEEKDAY($C13)=7</formula>
    </cfRule>
    <cfRule type="expression" dxfId="117" priority="65" stopIfTrue="1">
      <formula>WEEKDAY($C13)=1</formula>
    </cfRule>
  </conditionalFormatting>
  <conditionalFormatting sqref="AW2">
    <cfRule type="expression" dxfId="116" priority="66" stopIfTrue="1">
      <formula>WEEKDAY($C2)=7</formula>
    </cfRule>
    <cfRule type="expression" dxfId="115" priority="67" stopIfTrue="1">
      <formula>WEEKDAY($C2)=1</formula>
    </cfRule>
  </conditionalFormatting>
  <conditionalFormatting sqref="P13:R28">
    <cfRule type="expression" dxfId="114" priority="7" stopIfTrue="1">
      <formula>WEEKDAY($C13)=7</formula>
    </cfRule>
  </conditionalFormatting>
  <conditionalFormatting sqref="P29:R43">
    <cfRule type="expression" dxfId="113" priority="6" stopIfTrue="1">
      <formula>WEEKDAY($C29)=7</formula>
    </cfRule>
  </conditionalFormatting>
  <conditionalFormatting sqref="P13:R43">
    <cfRule type="expression" dxfId="112" priority="5" stopIfTrue="1">
      <formula>WEEKDAY($C13)=1</formula>
    </cfRule>
  </conditionalFormatting>
  <conditionalFormatting sqref="S13:U28">
    <cfRule type="expression" dxfId="111" priority="4" stopIfTrue="1">
      <formula>WEEKDAY($C13)=7</formula>
    </cfRule>
  </conditionalFormatting>
  <conditionalFormatting sqref="S29:U43">
    <cfRule type="expression" dxfId="110" priority="2" stopIfTrue="1">
      <formula>WEEKDAY($C29)=7</formula>
    </cfRule>
  </conditionalFormatting>
  <conditionalFormatting sqref="S29:U43">
    <cfRule type="expression" dxfId="109" priority="3" stopIfTrue="1">
      <formula>WEEKDAY($C29)=1</formula>
    </cfRule>
  </conditionalFormatting>
  <conditionalFormatting sqref="S13:U28">
    <cfRule type="expression" dxfId="108" priority="1" stopIfTrue="1">
      <formula>WEEKDAY($C13)=1</formula>
    </cfRule>
  </conditionalFormatting>
  <dataValidations count="1">
    <dataValidation type="time" allowBlank="1" showInputMessage="1" showErrorMessage="1" error="Zeit ungültig" sqref="M13 S13" xr:uid="{00000000-0002-0000-0900-000000000000}">
      <formula1>0.5</formula1>
      <formula2>0.75</formula2>
    </dataValidation>
  </dataValidations>
  <pageMargins left="0" right="0" top="0" bottom="0" header="0" footer="0"/>
  <pageSetup paperSize="9" scale="56"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H26" sqref="H26"/>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Persönliche_Daten!F16&amp;" "&amp;Persönliche_Daten!F2</f>
        <v>September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Jahresübersicht!H19</f>
        <v>0</v>
      </c>
      <c r="P8" s="358"/>
      <c r="Q8" s="358"/>
      <c r="R8" s="358"/>
      <c r="S8" s="271"/>
      <c r="T8" s="266" t="s">
        <v>17</v>
      </c>
      <c r="U8" s="284">
        <f>Persönliche_Daten!G16</f>
        <v>0</v>
      </c>
      <c r="V8" s="284">
        <f>Persönliche_Daten!H16</f>
        <v>0</v>
      </c>
      <c r="W8" s="284">
        <f>Persönliche_Daten!I16</f>
        <v>0</v>
      </c>
      <c r="X8" s="284">
        <f>Persönliche_Daten!J16</f>
        <v>0</v>
      </c>
      <c r="Y8" s="284">
        <f>Persönliche_Daten!K16</f>
        <v>0</v>
      </c>
      <c r="Z8" s="284">
        <f>Persönliche_Daten!L16</f>
        <v>0</v>
      </c>
      <c r="AA8" s="284">
        <f>Persönliche_Daten!M16</f>
        <v>0</v>
      </c>
      <c r="AB8" s="266" t="s">
        <v>17</v>
      </c>
      <c r="AC8" s="284">
        <f>Persönliche_Daten!P16</f>
        <v>0</v>
      </c>
      <c r="AD8" s="284">
        <f>Persönliche_Daten!Q16</f>
        <v>0</v>
      </c>
      <c r="AE8" s="284">
        <f>Persönliche_Daten!R16</f>
        <v>0</v>
      </c>
      <c r="AF8" s="284">
        <f>Persönliche_Daten!S16</f>
        <v>0</v>
      </c>
      <c r="AG8" s="284">
        <f>Persönliche_Daten!T16</f>
        <v>0</v>
      </c>
      <c r="AH8" s="284">
        <f>Persönliche_Daten!U16</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Persönliche_Daten!AB13</f>
        <v>46266</v>
      </c>
      <c r="C13" s="111">
        <f>WEEKDAY(B13)</f>
        <v>3</v>
      </c>
      <c r="D13" s="201">
        <f>Persönliche_Daten!AB13</f>
        <v>46266</v>
      </c>
      <c r="E13" s="202"/>
      <c r="F13" s="112"/>
      <c r="G13" s="112"/>
      <c r="H13" s="113"/>
      <c r="I13" s="203"/>
      <c r="J13" s="96"/>
      <c r="K13" s="7"/>
      <c r="L13" s="104">
        <f>(K13-J13)*24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$16,IF(C13=3,Persönliche_Daten!$H$16,IF(C13=4,Persönliche_Daten!$I$16,IF(C13=5,Persönliche_Daten!$J$16,IF(C13=6,Persönliche_Daten!$K$16))))))+IF(C13=7,Persönliche_Daten!$L$16,IF(C13=1,Persönliche_Daten!$M$16,0)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$16,IF(C13=3,Persönliche_Daten!$Q$16,IF(C13=4,Persönliche_Daten!$R$16,IF(C13=5,Persönliche_Daten!$S$16,IF(C13=6,Persönliche_Daten!$T$16))))))+IF(C13=7,Persönliche_Daten!$U$16,IF(C13=1,Persönliche_Daten!$V$16,0)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46267</v>
      </c>
      <c r="C14" s="60">
        <f>WEEKDAY(B14)</f>
        <v>4</v>
      </c>
      <c r="D14" s="210">
        <f>D13+1</f>
        <v>46267</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$16,IF(C14=3,Persönliche_Daten!$H$16,IF(C14=4,Persönliche_Daten!$I$16,IF(C14=5,Persönliche_Daten!$J$16,IF(C14=6,Persönliche_Daten!$K$16))))))+IF(C14=7,Persönliche_Daten!$L$16,IF(C14=1,Persönliche_Daten!$M$16,0))))</f>
        <v>0</v>
      </c>
      <c r="W14" s="462"/>
      <c r="X14" s="396">
        <f t="shared" si="0"/>
        <v>0</v>
      </c>
      <c r="Y14" s="368"/>
      <c r="Z14" s="371">
        <f>IF(OR(V14&gt;0,X14&lt;&gt;0),ROUND(X14-V14,2),0)</f>
        <v>0</v>
      </c>
      <c r="AA14" s="372"/>
      <c r="AB14" s="367">
        <f>IF(D14=Persönliche_Daten!$D$24,Persönliche_Daten!$H$24,IF(D14=Persönliche_Daten!$D$26,0,IF(BF14&gt;0,0,IF(C14=2,Persönliche_Daten!$P$16,IF(C14=3,Persönliche_Daten!$Q$16,IF(C14=4,Persönliche_Daten!$R$16,IF(C14=5,Persönliche_Daten!$S$16,IF(C14=6,Persönliche_Daten!$T$16))))))+IF(C14=7,Persönliche_Daten!$U$16,IF(C14=1,Persönliche_Daten!$V$16,0)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59">
        <f t="shared" ref="B15:B42" si="18">B14+1</f>
        <v>46268</v>
      </c>
      <c r="C15" s="60">
        <f t="shared" ref="C15:C42" si="19">WEEKDAY(B15)</f>
        <v>5</v>
      </c>
      <c r="D15" s="210">
        <f t="shared" ref="D15:D42" si="20">D14+1</f>
        <v>46268</v>
      </c>
      <c r="E15" s="211"/>
      <c r="F15" s="6"/>
      <c r="G15" s="6"/>
      <c r="H15" s="114"/>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$16,IF(C15=3,Persönliche_Daten!$H$16,IF(C15=4,Persönliche_Daten!$I$16,IF(C15=5,Persönliche_Daten!$J$16,IF(C15=6,Persönliche_Daten!$K$16))))))+IF(C15=7,Persönliche_Daten!$L$16,IF(C15=1,Persönliche_Daten!$M$16,0))))</f>
        <v>0</v>
      </c>
      <c r="W15" s="397"/>
      <c r="X15" s="369">
        <f t="shared" si="0"/>
        <v>0</v>
      </c>
      <c r="Y15" s="370"/>
      <c r="Z15" s="371">
        <f>IF(OR(V15&gt;0,X15&lt;&gt;0),ROUND(X15-V15,2),0)</f>
        <v>0</v>
      </c>
      <c r="AA15" s="372"/>
      <c r="AB15" s="367">
        <f>IF(D15=Persönliche_Daten!$D$24,Persönliche_Daten!$H$24,IF(D15=Persönliche_Daten!$D$26,0,IF(BF15&gt;0,0,IF(C15=2,Persönliche_Daten!$P$16,IF(C15=3,Persönliche_Daten!$Q$16,IF(C15=4,Persönliche_Daten!$R$16,IF(C15=5,Persönliche_Daten!$S$16,IF(C15=6,Persönliche_Daten!$T$16))))))+IF(C15=7,Persönliche_Daten!$U$16,IF(C15=1,Persönliche_Daten!$V$16,0)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0" s="1" customFormat="1" ht="21.75" customHeight="1" x14ac:dyDescent="0.25">
      <c r="B16" s="59">
        <f t="shared" si="18"/>
        <v>46269</v>
      </c>
      <c r="C16" s="60">
        <f t="shared" si="19"/>
        <v>6</v>
      </c>
      <c r="D16" s="210">
        <f t="shared" si="20"/>
        <v>46269</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$16,IF(C16=3,Persönliche_Daten!$H$16,IF(C16=4,Persönliche_Daten!$I$16,IF(C16=5,Persönliche_Daten!$J$16,IF(C16=6,Persönliche_Daten!$K$16))))))+IF(C16=7,Persönliche_Daten!$L$16,IF(C16=1,Persönliche_Daten!$M$16,0))))</f>
        <v>0</v>
      </c>
      <c r="W16" s="397"/>
      <c r="X16" s="369">
        <f t="shared" si="0"/>
        <v>0</v>
      </c>
      <c r="Y16" s="370"/>
      <c r="Z16" s="371">
        <f t="shared" ref="Z16:Z42" si="25">IF(OR(V16&gt;0,X16&lt;&gt;0),ROUND(X16-V16,2),0)</f>
        <v>0</v>
      </c>
      <c r="AA16" s="372"/>
      <c r="AB16" s="367">
        <f>IF(D16=Persönliche_Daten!$D$24,Persönliche_Daten!$H$24,IF(D16=Persönliche_Daten!$D$26,0,IF(BF16&gt;0,0,IF(C16=2,Persönliche_Daten!$P$16,IF(C16=3,Persönliche_Daten!$Q$16,IF(C16=4,Persönliche_Daten!$R$16,IF(C16=5,Persönliche_Daten!$S$16,IF(C16=6,Persönliche_Daten!$T$16))))))+IF(C16=7,Persönliche_Daten!$U$16,IF(C16=1,Persönliche_Daten!$V$16,0)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46270</v>
      </c>
      <c r="C17" s="60">
        <f t="shared" si="19"/>
        <v>7</v>
      </c>
      <c r="D17" s="210">
        <f t="shared" si="20"/>
        <v>46270</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$16,IF(C17=3,Persönliche_Daten!$H$16,IF(C17=4,Persönliche_Daten!$I$16,IF(C17=5,Persönliche_Daten!$J$16,IF(C17=6,Persönliche_Daten!$K$16))))))+IF(C17=7,Persönliche_Daten!$L$16,IF(C17=1,Persönliche_Daten!$M$16,0))))</f>
        <v>0</v>
      </c>
      <c r="W17" s="397"/>
      <c r="X17" s="369">
        <f t="shared" si="0"/>
        <v>0</v>
      </c>
      <c r="Y17" s="370"/>
      <c r="Z17" s="371">
        <f t="shared" si="25"/>
        <v>0</v>
      </c>
      <c r="AA17" s="372"/>
      <c r="AB17" s="367">
        <f>IF(D17=Persönliche_Daten!$D$24,Persönliche_Daten!$H$24,IF(D17=Persönliche_Daten!$D$26,0,IF(BF17&gt;0,0,IF(C17=2,Persönliche_Daten!$P$16,IF(C17=3,Persönliche_Daten!$Q$16,IF(C17=4,Persönliche_Daten!$R$16,IF(C17=5,Persönliche_Daten!$S$16,IF(C17=6,Persönliche_Daten!$T$16))))))+IF(C17=7,Persönliche_Daten!$U$16,IF(C17=1,Persönliche_Daten!$V$16,0)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46271</v>
      </c>
      <c r="C18" s="60">
        <f t="shared" si="19"/>
        <v>1</v>
      </c>
      <c r="D18" s="210">
        <f t="shared" si="20"/>
        <v>46271</v>
      </c>
      <c r="E18" s="211"/>
      <c r="F18" s="6"/>
      <c r="G18" s="6"/>
      <c r="H18" s="114"/>
      <c r="I18" s="203"/>
      <c r="J18" s="96"/>
      <c r="K18" s="7"/>
      <c r="L18" s="105">
        <f t="shared" ref="L18:L23" si="27">(K18-J18)*24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$16,IF(C18=3,Persönliche_Daten!$H$16,IF(C18=4,Persönliche_Daten!$I$16,IF(C18=5,Persönliche_Daten!$J$16,IF(C18=6,Persönliche_Daten!$K$16))))))+IF(C18=7,Persönliche_Daten!$L$16,IF(C18=1,Persönliche_Daten!$M$16,0))))</f>
        <v>0</v>
      </c>
      <c r="W18" s="397"/>
      <c r="X18" s="369">
        <f t="shared" si="0"/>
        <v>0</v>
      </c>
      <c r="Y18" s="370"/>
      <c r="Z18" s="371">
        <f t="shared" si="25"/>
        <v>0</v>
      </c>
      <c r="AA18" s="372"/>
      <c r="AB18" s="367">
        <f>IF(D18=Persönliche_Daten!$D$24,Persönliche_Daten!$H$24,IF(D18=Persönliche_Daten!$D$26,0,IF(BF18&gt;0,0,IF(C18=2,Persönliche_Daten!$P$16,IF(C18=3,Persönliche_Daten!$Q$16,IF(C18=4,Persönliche_Daten!$R$16,IF(C18=5,Persönliche_Daten!$S$16,IF(C18=6,Persönliche_Daten!$T$16))))))+IF(C18=7,Persönliche_Daten!$U$16,IF(C18=1,Persönliche_Daten!$V$16,0)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46272</v>
      </c>
      <c r="C19" s="60">
        <f t="shared" si="19"/>
        <v>2</v>
      </c>
      <c r="D19" s="210">
        <f t="shared" si="20"/>
        <v>46272</v>
      </c>
      <c r="E19" s="211"/>
      <c r="F19" s="6"/>
      <c r="G19" s="6"/>
      <c r="H19" s="114"/>
      <c r="I19" s="203"/>
      <c r="J19" s="96"/>
      <c r="K19" s="7"/>
      <c r="L19" s="105">
        <f t="shared" si="27"/>
        <v>0</v>
      </c>
      <c r="M19" s="91"/>
      <c r="N19" s="8"/>
      <c r="O19" s="105">
        <f t="shared" si="22"/>
        <v>0</v>
      </c>
      <c r="P19" s="96"/>
      <c r="Q19" s="7"/>
      <c r="R19" s="105">
        <f t="shared" ref="R19:R43" si="28">(Q19-P19)*24</f>
        <v>0</v>
      </c>
      <c r="S19" s="91"/>
      <c r="T19" s="8"/>
      <c r="U19" s="105">
        <f t="shared" si="24"/>
        <v>0</v>
      </c>
      <c r="V19" s="367">
        <f>IF(D19=Persönliche_Daten!$D$24,Persönliche_Daten!$H$24,IF(D19=Persönliche_Daten!$D$26,Persönliche_Daten!$H$26,IF(BF19&gt;0,0,IF(C19=2,Persönliche_Daten!$G$16,IF(C19=3,Persönliche_Daten!$H$16,IF(C19=4,Persönliche_Daten!$I$16,IF(C19=5,Persönliche_Daten!$J$16,IF(C19=6,Persönliche_Daten!$K$16))))))+IF(C19=7,Persönliche_Daten!$L$16,IF(C19=1,Persönliche_Daten!$M$16,0))))</f>
        <v>0</v>
      </c>
      <c r="W19" s="397"/>
      <c r="X19" s="369">
        <f t="shared" si="0"/>
        <v>0</v>
      </c>
      <c r="Y19" s="370"/>
      <c r="Z19" s="371">
        <f t="shared" si="25"/>
        <v>0</v>
      </c>
      <c r="AA19" s="372"/>
      <c r="AB19" s="367">
        <f>IF(D19=Persönliche_Daten!$D$24,Persönliche_Daten!$H$24,IF(D19=Persönliche_Daten!$D$26,0,IF(BF19&gt;0,0,IF(C19=2,Persönliche_Daten!$P$16,IF(C19=3,Persönliche_Daten!$Q$16,IF(C19=4,Persönliche_Daten!$R$16,IF(C19=5,Persönliche_Daten!$S$16,IF(C19=6,Persönliche_Daten!$T$16))))))+IF(C19=7,Persönliche_Daten!$U$16,IF(C19=1,Persönliche_Daten!$V$16,0)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46273</v>
      </c>
      <c r="C20" s="60">
        <f t="shared" si="19"/>
        <v>3</v>
      </c>
      <c r="D20" s="210">
        <f t="shared" si="20"/>
        <v>46273</v>
      </c>
      <c r="E20" s="211"/>
      <c r="F20" s="6"/>
      <c r="G20" s="6"/>
      <c r="H20" s="114"/>
      <c r="I20" s="203"/>
      <c r="J20" s="96"/>
      <c r="K20" s="7"/>
      <c r="L20" s="105">
        <f t="shared" si="27"/>
        <v>0</v>
      </c>
      <c r="M20" s="91"/>
      <c r="N20" s="8"/>
      <c r="O20" s="105">
        <f t="shared" si="22"/>
        <v>0</v>
      </c>
      <c r="P20" s="96"/>
      <c r="Q20" s="7"/>
      <c r="R20" s="105">
        <f t="shared" si="28"/>
        <v>0</v>
      </c>
      <c r="S20" s="91"/>
      <c r="T20" s="8"/>
      <c r="U20" s="105">
        <f t="shared" si="24"/>
        <v>0</v>
      </c>
      <c r="V20" s="367">
        <f>IF(D20=Persönliche_Daten!$D$24,Persönliche_Daten!$H$24,IF(D20=Persönliche_Daten!$D$26,Persönliche_Daten!$H$26,IF(BF20&gt;0,0,IF(C20=2,Persönliche_Daten!$G$16,IF(C20=3,Persönliche_Daten!$H$16,IF(C20=4,Persönliche_Daten!$I$16,IF(C20=5,Persönliche_Daten!$J$16,IF(C20=6,Persönliche_Daten!$K$16))))))+IF(C20=7,Persönliche_Daten!$L$16,IF(C20=1,Persönliche_Daten!$M$16,0))))</f>
        <v>0</v>
      </c>
      <c r="W20" s="397"/>
      <c r="X20" s="369">
        <f t="shared" si="0"/>
        <v>0</v>
      </c>
      <c r="Y20" s="370"/>
      <c r="Z20" s="371">
        <f t="shared" si="25"/>
        <v>0</v>
      </c>
      <c r="AA20" s="372"/>
      <c r="AB20" s="367">
        <f>IF(D20=Persönliche_Daten!$D$24,Persönliche_Daten!$H$24,IF(D20=Persönliche_Daten!$D$26,0,IF(BF20&gt;0,0,IF(C20=2,Persönliche_Daten!$P$16,IF(C20=3,Persönliche_Daten!$Q$16,IF(C20=4,Persönliche_Daten!$R$16,IF(C20=5,Persönliche_Daten!$S$16,IF(C20=6,Persönliche_Daten!$T$16))))))+IF(C20=7,Persönliche_Daten!$U$16,IF(C20=1,Persönliche_Daten!$V$16,0)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46274</v>
      </c>
      <c r="C21" s="60">
        <f t="shared" si="19"/>
        <v>4</v>
      </c>
      <c r="D21" s="210">
        <f t="shared" si="20"/>
        <v>46274</v>
      </c>
      <c r="E21" s="211"/>
      <c r="F21" s="6"/>
      <c r="G21" s="6"/>
      <c r="H21" s="114"/>
      <c r="I21" s="203"/>
      <c r="J21" s="96"/>
      <c r="K21" s="7"/>
      <c r="L21" s="105">
        <f t="shared" si="27"/>
        <v>0</v>
      </c>
      <c r="M21" s="91"/>
      <c r="N21" s="8"/>
      <c r="O21" s="105">
        <f t="shared" si="22"/>
        <v>0</v>
      </c>
      <c r="P21" s="96"/>
      <c r="Q21" s="7"/>
      <c r="R21" s="105">
        <f t="shared" si="28"/>
        <v>0</v>
      </c>
      <c r="S21" s="91"/>
      <c r="T21" s="8"/>
      <c r="U21" s="105">
        <f t="shared" si="24"/>
        <v>0</v>
      </c>
      <c r="V21" s="367">
        <f>IF(D21=Persönliche_Daten!$D$24,Persönliche_Daten!$H$24,IF(D21=Persönliche_Daten!$D$26,Persönliche_Daten!$H$26,IF(BF21&gt;0,0,IF(C21=2,Persönliche_Daten!$G$16,IF(C21=3,Persönliche_Daten!$H$16,IF(C21=4,Persönliche_Daten!$I$16,IF(C21=5,Persönliche_Daten!$J$16,IF(C21=6,Persönliche_Daten!$K$16))))))+IF(C21=7,Persönliche_Daten!$L$16,IF(C21=1,Persönliche_Daten!$M$16,0))))</f>
        <v>0</v>
      </c>
      <c r="W21" s="397"/>
      <c r="X21" s="369">
        <f t="shared" si="0"/>
        <v>0</v>
      </c>
      <c r="Y21" s="370"/>
      <c r="Z21" s="371">
        <f t="shared" si="25"/>
        <v>0</v>
      </c>
      <c r="AA21" s="372"/>
      <c r="AB21" s="367">
        <f>IF(D21=Persönliche_Daten!$D$24,Persönliche_Daten!$H$24,IF(D21=Persönliche_Daten!$D$26,0,IF(BF21&gt;0,0,IF(C21=2,Persönliche_Daten!$P$16,IF(C21=3,Persönliche_Daten!$Q$16,IF(C21=4,Persönliche_Daten!$R$16,IF(C21=5,Persönliche_Daten!$S$16,IF(C21=6,Persönliche_Daten!$T$16))))))+IF(C21=7,Persönliche_Daten!$U$16,IF(C21=1,Persönliche_Daten!$V$16,0)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46275</v>
      </c>
      <c r="C22" s="60">
        <f t="shared" si="19"/>
        <v>5</v>
      </c>
      <c r="D22" s="210">
        <f t="shared" si="20"/>
        <v>46275</v>
      </c>
      <c r="E22" s="211"/>
      <c r="F22" s="6"/>
      <c r="G22" s="6"/>
      <c r="H22" s="114"/>
      <c r="I22" s="203"/>
      <c r="J22" s="96"/>
      <c r="K22" s="7"/>
      <c r="L22" s="105">
        <f t="shared" si="27"/>
        <v>0</v>
      </c>
      <c r="M22" s="91"/>
      <c r="N22" s="8"/>
      <c r="O22" s="105">
        <f t="shared" si="22"/>
        <v>0</v>
      </c>
      <c r="P22" s="96"/>
      <c r="Q22" s="7"/>
      <c r="R22" s="105">
        <f t="shared" si="28"/>
        <v>0</v>
      </c>
      <c r="S22" s="91"/>
      <c r="T22" s="8"/>
      <c r="U22" s="105">
        <f t="shared" si="24"/>
        <v>0</v>
      </c>
      <c r="V22" s="367">
        <f>IF(D22=Persönliche_Daten!$D$24,Persönliche_Daten!$H$24,IF(D22=Persönliche_Daten!$D$26,Persönliche_Daten!$H$26,IF(BF22&gt;0,0,IF(C22=2,Persönliche_Daten!$G$16,IF(C22=3,Persönliche_Daten!$H$16,IF(C22=4,Persönliche_Daten!$I$16,IF(C22=5,Persönliche_Daten!$J$16,IF(C22=6,Persönliche_Daten!$K$16))))))+IF(C22=7,Persönliche_Daten!$L$16,IF(C22=1,Persönliche_Daten!$M$16,0))))</f>
        <v>0</v>
      </c>
      <c r="W22" s="397"/>
      <c r="X22" s="369">
        <f t="shared" si="0"/>
        <v>0</v>
      </c>
      <c r="Y22" s="370"/>
      <c r="Z22" s="371">
        <f t="shared" si="25"/>
        <v>0</v>
      </c>
      <c r="AA22" s="372"/>
      <c r="AB22" s="367">
        <f>IF(D22=Persönliche_Daten!$D$24,Persönliche_Daten!$H$24,IF(D22=Persönliche_Daten!$D$26,0,IF(BF22&gt;0,0,IF(C22=2,Persönliche_Daten!$P$16,IF(C22=3,Persönliche_Daten!$Q$16,IF(C22=4,Persönliche_Daten!$R$16,IF(C22=5,Persönliche_Daten!$S$16,IF(C22=6,Persönliche_Daten!$T$16))))))+IF(C22=7,Persönliche_Daten!$U$16,IF(C22=1,Persönliche_Daten!$V$16,0)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46276</v>
      </c>
      <c r="C23" s="60">
        <f t="shared" si="19"/>
        <v>6</v>
      </c>
      <c r="D23" s="210">
        <f t="shared" si="20"/>
        <v>46276</v>
      </c>
      <c r="E23" s="211"/>
      <c r="F23" s="6"/>
      <c r="G23" s="6"/>
      <c r="H23" s="114"/>
      <c r="I23" s="203"/>
      <c r="J23" s="96"/>
      <c r="K23" s="7"/>
      <c r="L23" s="105">
        <f t="shared" si="27"/>
        <v>0</v>
      </c>
      <c r="M23" s="91"/>
      <c r="N23" s="8"/>
      <c r="O23" s="105">
        <f t="shared" si="22"/>
        <v>0</v>
      </c>
      <c r="P23" s="96"/>
      <c r="Q23" s="7"/>
      <c r="R23" s="105">
        <f t="shared" si="28"/>
        <v>0</v>
      </c>
      <c r="S23" s="91"/>
      <c r="T23" s="8"/>
      <c r="U23" s="105">
        <f t="shared" si="24"/>
        <v>0</v>
      </c>
      <c r="V23" s="367">
        <f>IF(D23=Persönliche_Daten!$D$24,Persönliche_Daten!$H$24,IF(D23=Persönliche_Daten!$D$26,Persönliche_Daten!$H$26,IF(BF23&gt;0,0,IF(C23=2,Persönliche_Daten!$G$16,IF(C23=3,Persönliche_Daten!$H$16,IF(C23=4,Persönliche_Daten!$I$16,IF(C23=5,Persönliche_Daten!$J$16,IF(C23=6,Persönliche_Daten!$K$16))))))+IF(C23=7,Persönliche_Daten!$L$16,IF(C23=1,Persönliche_Daten!$M$16,0))))</f>
        <v>0</v>
      </c>
      <c r="W23" s="397"/>
      <c r="X23" s="369">
        <f t="shared" si="0"/>
        <v>0</v>
      </c>
      <c r="Y23" s="370"/>
      <c r="Z23" s="371">
        <f t="shared" si="25"/>
        <v>0</v>
      </c>
      <c r="AA23" s="372"/>
      <c r="AB23" s="367">
        <f>IF(D23=Persönliche_Daten!$D$24,Persönliche_Daten!$H$24,IF(D23=Persönliche_Daten!$D$26,0,IF(BF23&gt;0,0,IF(C23=2,Persönliche_Daten!$P$16,IF(C23=3,Persönliche_Daten!$Q$16,IF(C23=4,Persönliche_Daten!$R$16,IF(C23=5,Persönliche_Daten!$S$16,IF(C23=6,Persönliche_Daten!$T$16))))))+IF(C23=7,Persönliche_Daten!$U$16,IF(C23=1,Persönliche_Daten!$V$16,0)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46277</v>
      </c>
      <c r="C24" s="60">
        <f t="shared" si="19"/>
        <v>7</v>
      </c>
      <c r="D24" s="210">
        <f t="shared" si="20"/>
        <v>46277</v>
      </c>
      <c r="E24" s="211"/>
      <c r="F24" s="6"/>
      <c r="G24" s="6"/>
      <c r="H24" s="114"/>
      <c r="I24" s="203"/>
      <c r="J24" s="96"/>
      <c r="K24" s="7"/>
      <c r="L24" s="105">
        <f t="shared" si="21"/>
        <v>0</v>
      </c>
      <c r="M24" s="91"/>
      <c r="N24" s="8"/>
      <c r="O24" s="105">
        <f t="shared" si="22"/>
        <v>0</v>
      </c>
      <c r="P24" s="96"/>
      <c r="Q24" s="7"/>
      <c r="R24" s="105">
        <f t="shared" si="28"/>
        <v>0</v>
      </c>
      <c r="S24" s="91"/>
      <c r="T24" s="8"/>
      <c r="U24" s="105">
        <f t="shared" si="24"/>
        <v>0</v>
      </c>
      <c r="V24" s="367">
        <f>IF(D24=Persönliche_Daten!$D$24,Persönliche_Daten!$H$24,IF(D24=Persönliche_Daten!$D$26,Persönliche_Daten!$H$26,IF(BF24&gt;0,0,IF(C24=2,Persönliche_Daten!$G$16,IF(C24=3,Persönliche_Daten!$H$16,IF(C24=4,Persönliche_Daten!$I$16,IF(C24=5,Persönliche_Daten!$J$16,IF(C24=6,Persönliche_Daten!$K$16))))))+IF(C24=7,Persönliche_Daten!$L$16,IF(C24=1,Persönliche_Daten!$M$16,0))))</f>
        <v>0</v>
      </c>
      <c r="W24" s="397"/>
      <c r="X24" s="369">
        <f t="shared" si="0"/>
        <v>0</v>
      </c>
      <c r="Y24" s="370"/>
      <c r="Z24" s="371">
        <f t="shared" si="25"/>
        <v>0</v>
      </c>
      <c r="AA24" s="372"/>
      <c r="AB24" s="367">
        <f>IF(D24=Persönliche_Daten!$D$24,Persönliche_Daten!$H$24,IF(D24=Persönliche_Daten!$D$26,0,IF(BF24&gt;0,0,IF(C24=2,Persönliche_Daten!$P$16,IF(C24=3,Persönliche_Daten!$Q$16,IF(C24=4,Persönliche_Daten!$R$16,IF(C24=5,Persönliche_Daten!$S$16,IF(C24=6,Persönliche_Daten!$T$16))))))+IF(C24=7,Persönliche_Daten!$U$16,IF(C24=1,Persönliche_Daten!$V$16,0)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46278</v>
      </c>
      <c r="C25" s="60">
        <f t="shared" si="19"/>
        <v>1</v>
      </c>
      <c r="D25" s="210">
        <f t="shared" si="20"/>
        <v>46278</v>
      </c>
      <c r="E25" s="211"/>
      <c r="F25" s="6"/>
      <c r="G25" s="6"/>
      <c r="H25" s="114"/>
      <c r="I25" s="203"/>
      <c r="J25" s="96"/>
      <c r="K25" s="7"/>
      <c r="L25" s="105">
        <f t="shared" si="21"/>
        <v>0</v>
      </c>
      <c r="M25" s="91"/>
      <c r="N25" s="8"/>
      <c r="O25" s="105">
        <f t="shared" si="22"/>
        <v>0</v>
      </c>
      <c r="P25" s="96"/>
      <c r="Q25" s="7"/>
      <c r="R25" s="105">
        <f t="shared" si="28"/>
        <v>0</v>
      </c>
      <c r="S25" s="91"/>
      <c r="T25" s="8"/>
      <c r="U25" s="105">
        <f t="shared" si="24"/>
        <v>0</v>
      </c>
      <c r="V25" s="367">
        <f>IF(D25=Persönliche_Daten!$D$24,Persönliche_Daten!$H$24,IF(D25=Persönliche_Daten!$D$26,Persönliche_Daten!$H$26,IF(BF25&gt;0,0,IF(C25=2,Persönliche_Daten!$G$16,IF(C25=3,Persönliche_Daten!$H$16,IF(C25=4,Persönliche_Daten!$I$16,IF(C25=5,Persönliche_Daten!$J$16,IF(C25=6,Persönliche_Daten!$K$16))))))+IF(C25=7,Persönliche_Daten!$L$16,IF(C25=1,Persönliche_Daten!$M$16,0))))</f>
        <v>0</v>
      </c>
      <c r="W25" s="397"/>
      <c r="X25" s="369">
        <f t="shared" si="0"/>
        <v>0</v>
      </c>
      <c r="Y25" s="370"/>
      <c r="Z25" s="371">
        <f t="shared" si="25"/>
        <v>0</v>
      </c>
      <c r="AA25" s="372"/>
      <c r="AB25" s="367">
        <f>IF(D25=Persönliche_Daten!$D$24,Persönliche_Daten!$H$24,IF(D25=Persönliche_Daten!$D$26,0,IF(BF25&gt;0,0,IF(C25=2,Persönliche_Daten!$P$16,IF(C25=3,Persönliche_Daten!$Q$16,IF(C25=4,Persönliche_Daten!$R$16,IF(C25=5,Persönliche_Daten!$S$16,IF(C25=6,Persönliche_Daten!$T$16))))))+IF(C25=7,Persönliche_Daten!$U$16,IF(C25=1,Persönliche_Daten!$V$16,0)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46279</v>
      </c>
      <c r="C26" s="60">
        <f t="shared" si="19"/>
        <v>2</v>
      </c>
      <c r="D26" s="210">
        <f t="shared" si="20"/>
        <v>46279</v>
      </c>
      <c r="E26" s="211"/>
      <c r="F26" s="6"/>
      <c r="G26" s="6"/>
      <c r="H26" s="114"/>
      <c r="I26" s="203"/>
      <c r="J26" s="96"/>
      <c r="K26" s="7"/>
      <c r="L26" s="105">
        <f t="shared" si="21"/>
        <v>0</v>
      </c>
      <c r="M26" s="91"/>
      <c r="N26" s="8"/>
      <c r="O26" s="105">
        <f t="shared" si="22"/>
        <v>0</v>
      </c>
      <c r="P26" s="96"/>
      <c r="Q26" s="7"/>
      <c r="R26" s="105">
        <f t="shared" si="28"/>
        <v>0</v>
      </c>
      <c r="S26" s="91"/>
      <c r="T26" s="8"/>
      <c r="U26" s="105">
        <f t="shared" si="24"/>
        <v>0</v>
      </c>
      <c r="V26" s="367">
        <f>IF(D26=Persönliche_Daten!$D$24,Persönliche_Daten!$H$24,IF(D26=Persönliche_Daten!$D$26,Persönliche_Daten!$H$26,IF(BF26&gt;0,0,IF(C26=2,Persönliche_Daten!$G$16,IF(C26=3,Persönliche_Daten!$H$16,IF(C26=4,Persönliche_Daten!$I$16,IF(C26=5,Persönliche_Daten!$J$16,IF(C26=6,Persönliche_Daten!$K$16))))))+IF(C26=7,Persönliche_Daten!$L$16,IF(C26=1,Persönliche_Daten!$M$16,0))))</f>
        <v>0</v>
      </c>
      <c r="W26" s="397"/>
      <c r="X26" s="369">
        <f t="shared" si="0"/>
        <v>0</v>
      </c>
      <c r="Y26" s="370"/>
      <c r="Z26" s="371">
        <f t="shared" si="25"/>
        <v>0</v>
      </c>
      <c r="AA26" s="372"/>
      <c r="AB26" s="367">
        <f>IF(D26=Persönliche_Daten!$D$24,Persönliche_Daten!$H$24,IF(D26=Persönliche_Daten!$D$26,0,IF(BF26&gt;0,0,IF(C26=2,Persönliche_Daten!$P$16,IF(C26=3,Persönliche_Daten!$Q$16,IF(C26=4,Persönliche_Daten!$R$16,IF(C26=5,Persönliche_Daten!$S$16,IF(C26=6,Persönliche_Daten!$T$16))))))+IF(C26=7,Persönliche_Daten!$U$16,IF(C26=1,Persönliche_Daten!$V$16,0)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46280</v>
      </c>
      <c r="C27" s="60">
        <f t="shared" si="19"/>
        <v>3</v>
      </c>
      <c r="D27" s="210">
        <f t="shared" si="20"/>
        <v>46280</v>
      </c>
      <c r="E27" s="211"/>
      <c r="F27" s="6"/>
      <c r="G27" s="6"/>
      <c r="H27" s="114"/>
      <c r="I27" s="203"/>
      <c r="J27" s="96"/>
      <c r="K27" s="7"/>
      <c r="L27" s="105">
        <f t="shared" si="21"/>
        <v>0</v>
      </c>
      <c r="M27" s="91"/>
      <c r="N27" s="8"/>
      <c r="O27" s="105">
        <f t="shared" si="22"/>
        <v>0</v>
      </c>
      <c r="P27" s="96"/>
      <c r="Q27" s="7"/>
      <c r="R27" s="105">
        <f t="shared" si="28"/>
        <v>0</v>
      </c>
      <c r="S27" s="91"/>
      <c r="T27" s="8"/>
      <c r="U27" s="105">
        <f t="shared" si="24"/>
        <v>0</v>
      </c>
      <c r="V27" s="367">
        <f>IF(D27=Persönliche_Daten!$D$24,Persönliche_Daten!$H$24,IF(D27=Persönliche_Daten!$D$26,Persönliche_Daten!$H$26,IF(BF27&gt;0,0,IF(C27=2,Persönliche_Daten!$G$16,IF(C27=3,Persönliche_Daten!$H$16,IF(C27=4,Persönliche_Daten!$I$16,IF(C27=5,Persönliche_Daten!$J$16,IF(C27=6,Persönliche_Daten!$K$16))))))+IF(C27=7,Persönliche_Daten!$L$16,IF(C27=1,Persönliche_Daten!$M$16,0))))</f>
        <v>0</v>
      </c>
      <c r="W27" s="397"/>
      <c r="X27" s="369">
        <f t="shared" si="0"/>
        <v>0</v>
      </c>
      <c r="Y27" s="370"/>
      <c r="Z27" s="371">
        <f t="shared" si="25"/>
        <v>0</v>
      </c>
      <c r="AA27" s="372"/>
      <c r="AB27" s="367">
        <f>IF(D27=Persönliche_Daten!$D$24,Persönliche_Daten!$H$24,IF(D27=Persönliche_Daten!$D$26,0,IF(BF27&gt;0,0,IF(C27=2,Persönliche_Daten!$P$16,IF(C27=3,Persönliche_Daten!$Q$16,IF(C27=4,Persönliche_Daten!$R$16,IF(C27=5,Persönliche_Daten!$S$16,IF(C27=6,Persönliche_Daten!$T$16))))))+IF(C27=7,Persönliche_Daten!$U$16,IF(C27=1,Persönliche_Daten!$V$16,0)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46281</v>
      </c>
      <c r="C28" s="60">
        <f t="shared" si="19"/>
        <v>4</v>
      </c>
      <c r="D28" s="210">
        <f t="shared" si="20"/>
        <v>46281</v>
      </c>
      <c r="E28" s="211"/>
      <c r="F28" s="6"/>
      <c r="G28" s="6"/>
      <c r="H28" s="114"/>
      <c r="I28" s="203"/>
      <c r="J28" s="96"/>
      <c r="K28" s="7"/>
      <c r="L28" s="105">
        <f>(K28-J28)*24</f>
        <v>0</v>
      </c>
      <c r="M28" s="91"/>
      <c r="N28" s="8"/>
      <c r="O28" s="105">
        <f t="shared" si="22"/>
        <v>0</v>
      </c>
      <c r="P28" s="96"/>
      <c r="Q28" s="7"/>
      <c r="R28" s="105">
        <f t="shared" si="28"/>
        <v>0</v>
      </c>
      <c r="S28" s="91"/>
      <c r="T28" s="8"/>
      <c r="U28" s="105">
        <f t="shared" si="24"/>
        <v>0</v>
      </c>
      <c r="V28" s="367">
        <f>IF(D28=Persönliche_Daten!$D$24,Persönliche_Daten!$H$24,IF(D28=Persönliche_Daten!$D$26,Persönliche_Daten!$H$26,IF(BF28&gt;0,0,IF(C28=2,Persönliche_Daten!$G$16,IF(C28=3,Persönliche_Daten!$H$16,IF(C28=4,Persönliche_Daten!$I$16,IF(C28=5,Persönliche_Daten!$J$16,IF(C28=6,Persönliche_Daten!$K$16))))))+IF(C28=7,Persönliche_Daten!$L$16,IF(C28=1,Persönliche_Daten!$M$16,0))))</f>
        <v>0</v>
      </c>
      <c r="W28" s="397"/>
      <c r="X28" s="369">
        <f t="shared" si="0"/>
        <v>0</v>
      </c>
      <c r="Y28" s="370"/>
      <c r="Z28" s="371">
        <f t="shared" si="25"/>
        <v>0</v>
      </c>
      <c r="AA28" s="372"/>
      <c r="AB28" s="367">
        <f>IF(D28=Persönliche_Daten!$D$24,Persönliche_Daten!$H$24,IF(D28=Persönliche_Daten!$D$26,0,IF(BF28&gt;0,0,IF(C28=2,Persönliche_Daten!$P$16,IF(C28=3,Persönliche_Daten!$Q$16,IF(C28=4,Persönliche_Daten!$R$16,IF(C28=5,Persönliche_Daten!$S$16,IF(C28=6,Persönliche_Daten!$T$16))))))+IF(C28=7,Persönliche_Daten!$U$16,IF(C28=1,Persönliche_Daten!$V$16,0)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46282</v>
      </c>
      <c r="C29" s="60">
        <f t="shared" si="19"/>
        <v>5</v>
      </c>
      <c r="D29" s="210">
        <f t="shared" si="20"/>
        <v>46282</v>
      </c>
      <c r="E29" s="211"/>
      <c r="F29" s="6"/>
      <c r="G29" s="6"/>
      <c r="H29" s="114"/>
      <c r="I29" s="203"/>
      <c r="J29" s="96"/>
      <c r="K29" s="7"/>
      <c r="L29" s="105">
        <f t="shared" si="21"/>
        <v>0</v>
      </c>
      <c r="M29" s="91"/>
      <c r="N29" s="8"/>
      <c r="O29" s="105">
        <f t="shared" si="22"/>
        <v>0</v>
      </c>
      <c r="P29" s="96"/>
      <c r="Q29" s="7"/>
      <c r="R29" s="105">
        <f t="shared" si="28"/>
        <v>0</v>
      </c>
      <c r="S29" s="91"/>
      <c r="T29" s="8"/>
      <c r="U29" s="105">
        <f t="shared" si="24"/>
        <v>0</v>
      </c>
      <c r="V29" s="367">
        <f>IF(D29=Persönliche_Daten!$D$24,Persönliche_Daten!$H$24,IF(D29=Persönliche_Daten!$D$26,Persönliche_Daten!$H$26,IF(BF29&gt;0,0,IF(C29=2,Persönliche_Daten!$G$16,IF(C29=3,Persönliche_Daten!$H$16,IF(C29=4,Persönliche_Daten!$I$16,IF(C29=5,Persönliche_Daten!$J$16,IF(C29=6,Persönliche_Daten!$K$16))))))+IF(C29=7,Persönliche_Daten!$L$16,IF(C29=1,Persönliche_Daten!$M$16,0))))</f>
        <v>0</v>
      </c>
      <c r="W29" s="397"/>
      <c r="X29" s="369">
        <f t="shared" si="0"/>
        <v>0</v>
      </c>
      <c r="Y29" s="370"/>
      <c r="Z29" s="371">
        <f t="shared" si="25"/>
        <v>0</v>
      </c>
      <c r="AA29" s="372"/>
      <c r="AB29" s="367">
        <f>IF(D29=Persönliche_Daten!$D$24,Persönliche_Daten!$H$24,IF(D29=Persönliche_Daten!$D$26,0,IF(BF29&gt;0,0,IF(C29=2,Persönliche_Daten!$P$16,IF(C29=3,Persönliche_Daten!$Q$16,IF(C29=4,Persönliche_Daten!$R$16,IF(C29=5,Persönliche_Daten!$S$16,IF(C29=6,Persönliche_Daten!$T$16))))))+IF(C29=7,Persönliche_Daten!$U$16,IF(C29=1,Persönliche_Daten!$V$16,0)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46283</v>
      </c>
      <c r="C30" s="60">
        <f t="shared" si="19"/>
        <v>6</v>
      </c>
      <c r="D30" s="210">
        <f t="shared" si="20"/>
        <v>46283</v>
      </c>
      <c r="E30" s="211"/>
      <c r="F30" s="6"/>
      <c r="G30" s="6"/>
      <c r="H30" s="114"/>
      <c r="I30" s="203"/>
      <c r="J30" s="96"/>
      <c r="K30" s="7"/>
      <c r="L30" s="105">
        <f t="shared" si="21"/>
        <v>0</v>
      </c>
      <c r="M30" s="91"/>
      <c r="N30" s="8"/>
      <c r="O30" s="105">
        <f t="shared" si="22"/>
        <v>0</v>
      </c>
      <c r="P30" s="96"/>
      <c r="Q30" s="7"/>
      <c r="R30" s="105">
        <f t="shared" si="28"/>
        <v>0</v>
      </c>
      <c r="S30" s="91"/>
      <c r="T30" s="8"/>
      <c r="U30" s="105">
        <f t="shared" si="24"/>
        <v>0</v>
      </c>
      <c r="V30" s="367">
        <f>IF(D30=Persönliche_Daten!$D$24,Persönliche_Daten!$H$24,IF(D30=Persönliche_Daten!$D$26,Persönliche_Daten!$H$26,IF(BF30&gt;0,0,IF(C30=2,Persönliche_Daten!$G$16,IF(C30=3,Persönliche_Daten!$H$16,IF(C30=4,Persönliche_Daten!$I$16,IF(C30=5,Persönliche_Daten!$J$16,IF(C30=6,Persönliche_Daten!$K$16))))))+IF(C30=7,Persönliche_Daten!$L$16,IF(C30=1,Persönliche_Daten!$M$16,0))))</f>
        <v>0</v>
      </c>
      <c r="W30" s="397"/>
      <c r="X30" s="369">
        <f t="shared" si="0"/>
        <v>0</v>
      </c>
      <c r="Y30" s="370"/>
      <c r="Z30" s="371">
        <f t="shared" si="25"/>
        <v>0</v>
      </c>
      <c r="AA30" s="372"/>
      <c r="AB30" s="367">
        <f>IF(D30=Persönliche_Daten!$D$24,Persönliche_Daten!$H$24,IF(D30=Persönliche_Daten!$D$26,0,IF(BF30&gt;0,0,IF(C30=2,Persönliche_Daten!$P$16,IF(C30=3,Persönliche_Daten!$Q$16,IF(C30=4,Persönliche_Daten!$R$16,IF(C30=5,Persönliche_Daten!$S$16,IF(C30=6,Persönliche_Daten!$T$16))))))+IF(C30=7,Persönliche_Daten!$U$16,IF(C30=1,Persönliche_Daten!$V$16,0)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46284</v>
      </c>
      <c r="C31" s="60">
        <f t="shared" si="19"/>
        <v>7</v>
      </c>
      <c r="D31" s="210">
        <f t="shared" si="20"/>
        <v>46284</v>
      </c>
      <c r="E31" s="211"/>
      <c r="F31" s="6"/>
      <c r="G31" s="6"/>
      <c r="H31" s="114"/>
      <c r="I31" s="203"/>
      <c r="J31" s="96"/>
      <c r="K31" s="7"/>
      <c r="L31" s="105">
        <f t="shared" si="21"/>
        <v>0</v>
      </c>
      <c r="M31" s="91"/>
      <c r="N31" s="8"/>
      <c r="O31" s="105">
        <f t="shared" si="22"/>
        <v>0</v>
      </c>
      <c r="P31" s="96"/>
      <c r="Q31" s="7"/>
      <c r="R31" s="105">
        <f t="shared" si="28"/>
        <v>0</v>
      </c>
      <c r="S31" s="91"/>
      <c r="T31" s="8"/>
      <c r="U31" s="105">
        <f t="shared" si="24"/>
        <v>0</v>
      </c>
      <c r="V31" s="367">
        <f>IF(D31=Persönliche_Daten!$D$24,Persönliche_Daten!$H$24,IF(D31=Persönliche_Daten!$D$26,Persönliche_Daten!$H$26,IF(BF31&gt;0,0,IF(C31=2,Persönliche_Daten!$G$16,IF(C31=3,Persönliche_Daten!$H$16,IF(C31=4,Persönliche_Daten!$I$16,IF(C31=5,Persönliche_Daten!$J$16,IF(C31=6,Persönliche_Daten!$K$16))))))+IF(C31=7,Persönliche_Daten!$L$16,IF(C31=1,Persönliche_Daten!$M$16,0))))</f>
        <v>0</v>
      </c>
      <c r="W31" s="397"/>
      <c r="X31" s="369">
        <f t="shared" si="0"/>
        <v>0</v>
      </c>
      <c r="Y31" s="370"/>
      <c r="Z31" s="371">
        <f t="shared" si="25"/>
        <v>0</v>
      </c>
      <c r="AA31" s="372"/>
      <c r="AB31" s="367">
        <f>IF(D31=Persönliche_Daten!$D$24,Persönliche_Daten!$H$24,IF(D31=Persönliche_Daten!$D$26,0,IF(BF31&gt;0,0,IF(C31=2,Persönliche_Daten!$P$16,IF(C31=3,Persönliche_Daten!$Q$16,IF(C31=4,Persönliche_Daten!$R$16,IF(C31=5,Persönliche_Daten!$S$16,IF(C31=6,Persönliche_Daten!$T$16))))))+IF(C31=7,Persönliche_Daten!$U$16,IF(C31=1,Persönliche_Daten!$V$16,0)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46285</v>
      </c>
      <c r="C32" s="60">
        <f t="shared" si="19"/>
        <v>1</v>
      </c>
      <c r="D32" s="210">
        <f t="shared" si="20"/>
        <v>46285</v>
      </c>
      <c r="E32" s="211"/>
      <c r="F32" s="6"/>
      <c r="G32" s="6"/>
      <c r="H32" s="114"/>
      <c r="I32" s="203"/>
      <c r="J32" s="96"/>
      <c r="K32" s="7"/>
      <c r="L32" s="105">
        <f t="shared" si="21"/>
        <v>0</v>
      </c>
      <c r="M32" s="91"/>
      <c r="N32" s="8"/>
      <c r="O32" s="105">
        <f t="shared" si="22"/>
        <v>0</v>
      </c>
      <c r="P32" s="96"/>
      <c r="Q32" s="7"/>
      <c r="R32" s="105">
        <f t="shared" si="28"/>
        <v>0</v>
      </c>
      <c r="S32" s="91"/>
      <c r="T32" s="8"/>
      <c r="U32" s="105">
        <f t="shared" si="24"/>
        <v>0</v>
      </c>
      <c r="V32" s="367">
        <f>IF(D32=Persönliche_Daten!$D$24,Persönliche_Daten!$H$24,IF(D32=Persönliche_Daten!$D$26,Persönliche_Daten!$H$26,IF(BF32&gt;0,0,IF(C32=2,Persönliche_Daten!$G$16,IF(C32=3,Persönliche_Daten!$H$16,IF(C32=4,Persönliche_Daten!$I$16,IF(C32=5,Persönliche_Daten!$J$16,IF(C32=6,Persönliche_Daten!$K$16))))))+IF(C32=7,Persönliche_Daten!$L$16,IF(C32=1,Persönliche_Daten!$M$16,0))))</f>
        <v>0</v>
      </c>
      <c r="W32" s="397"/>
      <c r="X32" s="369">
        <f t="shared" si="0"/>
        <v>0</v>
      </c>
      <c r="Y32" s="370"/>
      <c r="Z32" s="371">
        <f t="shared" si="25"/>
        <v>0</v>
      </c>
      <c r="AA32" s="372"/>
      <c r="AB32" s="367">
        <f>IF(D32=Persönliche_Daten!$D$24,Persönliche_Daten!$H$24,IF(D32=Persönliche_Daten!$D$26,0,IF(BF32&gt;0,0,IF(C32=2,Persönliche_Daten!$P$16,IF(C32=3,Persönliche_Daten!$Q$16,IF(C32=4,Persönliche_Daten!$R$16,IF(C32=5,Persönliche_Daten!$S$16,IF(C32=6,Persönliche_Daten!$T$16))))))+IF(C32=7,Persönliche_Daten!$U$16,IF(C32=1,Persönliche_Daten!$V$16,0)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46286</v>
      </c>
      <c r="C33" s="60">
        <f t="shared" si="19"/>
        <v>2</v>
      </c>
      <c r="D33" s="210">
        <f t="shared" si="20"/>
        <v>46286</v>
      </c>
      <c r="E33" s="211"/>
      <c r="F33" s="6"/>
      <c r="G33" s="6"/>
      <c r="H33" s="114"/>
      <c r="I33" s="203"/>
      <c r="J33" s="96"/>
      <c r="K33" s="7"/>
      <c r="L33" s="105">
        <f t="shared" si="21"/>
        <v>0</v>
      </c>
      <c r="M33" s="91"/>
      <c r="N33" s="8"/>
      <c r="O33" s="105">
        <f t="shared" si="22"/>
        <v>0</v>
      </c>
      <c r="P33" s="96"/>
      <c r="Q33" s="7"/>
      <c r="R33" s="105">
        <f t="shared" si="28"/>
        <v>0</v>
      </c>
      <c r="S33" s="91"/>
      <c r="T33" s="8"/>
      <c r="U33" s="105">
        <f t="shared" si="24"/>
        <v>0</v>
      </c>
      <c r="V33" s="367">
        <f>IF(D33=Persönliche_Daten!$D$24,Persönliche_Daten!$H$24,IF(D33=Persönliche_Daten!$D$26,Persönliche_Daten!$H$26,IF(BF33&gt;0,0,IF(C33=2,Persönliche_Daten!$G$16,IF(C33=3,Persönliche_Daten!$H$16,IF(C33=4,Persönliche_Daten!$I$16,IF(C33=5,Persönliche_Daten!$J$16,IF(C33=6,Persönliche_Daten!$K$16))))))+IF(C33=7,Persönliche_Daten!$L$16,IF(C33=1,Persönliche_Daten!$M$16,0))))</f>
        <v>0</v>
      </c>
      <c r="W33" s="397"/>
      <c r="X33" s="369">
        <f t="shared" si="0"/>
        <v>0</v>
      </c>
      <c r="Y33" s="370"/>
      <c r="Z33" s="371">
        <f t="shared" si="25"/>
        <v>0</v>
      </c>
      <c r="AA33" s="372"/>
      <c r="AB33" s="367">
        <f>IF(D33=Persönliche_Daten!$D$24,Persönliche_Daten!$H$24,IF(D33=Persönliche_Daten!$D$26,0,IF(BF33&gt;0,0,IF(C33=2,Persönliche_Daten!$P$16,IF(C33=3,Persönliche_Daten!$Q$16,IF(C33=4,Persönliche_Daten!$R$16,IF(C33=5,Persönliche_Daten!$S$16,IF(C33=6,Persönliche_Daten!$T$16))))))+IF(C33=7,Persönliche_Daten!$U$16,IF(C33=1,Persönliche_Daten!$V$16,0)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46287</v>
      </c>
      <c r="C34" s="60">
        <f t="shared" si="19"/>
        <v>3</v>
      </c>
      <c r="D34" s="210">
        <f t="shared" si="20"/>
        <v>46287</v>
      </c>
      <c r="E34" s="211"/>
      <c r="F34" s="6"/>
      <c r="G34" s="6"/>
      <c r="H34" s="114"/>
      <c r="I34" s="203"/>
      <c r="J34" s="96"/>
      <c r="K34" s="7"/>
      <c r="L34" s="105">
        <f t="shared" si="21"/>
        <v>0</v>
      </c>
      <c r="M34" s="91"/>
      <c r="N34" s="8"/>
      <c r="O34" s="105">
        <f t="shared" si="22"/>
        <v>0</v>
      </c>
      <c r="P34" s="96"/>
      <c r="Q34" s="7"/>
      <c r="R34" s="105">
        <f t="shared" si="28"/>
        <v>0</v>
      </c>
      <c r="S34" s="91"/>
      <c r="T34" s="8"/>
      <c r="U34" s="105">
        <f t="shared" si="24"/>
        <v>0</v>
      </c>
      <c r="V34" s="367">
        <f>IF(D34=Persönliche_Daten!$D$24,Persönliche_Daten!$H$24,IF(D34=Persönliche_Daten!$D$26,Persönliche_Daten!$H$26,IF(BF34&gt;0,0,IF(C34=2,Persönliche_Daten!$G$16,IF(C34=3,Persönliche_Daten!$H$16,IF(C34=4,Persönliche_Daten!$I$16,IF(C34=5,Persönliche_Daten!$J$16,IF(C34=6,Persönliche_Daten!$K$16))))))+IF(C34=7,Persönliche_Daten!$L$16,IF(C34=1,Persönliche_Daten!$M$16,0))))</f>
        <v>0</v>
      </c>
      <c r="W34" s="397"/>
      <c r="X34" s="369">
        <f t="shared" si="0"/>
        <v>0</v>
      </c>
      <c r="Y34" s="370"/>
      <c r="Z34" s="371">
        <f t="shared" si="25"/>
        <v>0</v>
      </c>
      <c r="AA34" s="372"/>
      <c r="AB34" s="367">
        <f>IF(D34=Persönliche_Daten!$D$24,Persönliche_Daten!$H$24,IF(D34=Persönliche_Daten!$D$26,0,IF(BF34&gt;0,0,IF(C34=2,Persönliche_Daten!$P$16,IF(C34=3,Persönliche_Daten!$Q$16,IF(C34=4,Persönliche_Daten!$R$16,IF(C34=5,Persönliche_Daten!$S$16,IF(C34=6,Persönliche_Daten!$T$16))))))+IF(C34=7,Persönliche_Daten!$U$16,IF(C34=1,Persönliche_Daten!$V$16,0)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46288</v>
      </c>
      <c r="C35" s="60">
        <f t="shared" si="19"/>
        <v>4</v>
      </c>
      <c r="D35" s="210">
        <f t="shared" si="20"/>
        <v>46288</v>
      </c>
      <c r="E35" s="211"/>
      <c r="F35" s="6"/>
      <c r="G35" s="6"/>
      <c r="H35" s="114"/>
      <c r="I35" s="203"/>
      <c r="J35" s="96"/>
      <c r="K35" s="7"/>
      <c r="L35" s="105">
        <f>(K35-J35)*24</f>
        <v>0</v>
      </c>
      <c r="M35" s="91"/>
      <c r="N35" s="8"/>
      <c r="O35" s="105">
        <f t="shared" si="22"/>
        <v>0</v>
      </c>
      <c r="P35" s="96"/>
      <c r="Q35" s="7"/>
      <c r="R35" s="105">
        <f t="shared" si="28"/>
        <v>0</v>
      </c>
      <c r="S35" s="91"/>
      <c r="T35" s="8"/>
      <c r="U35" s="105">
        <f t="shared" si="24"/>
        <v>0</v>
      </c>
      <c r="V35" s="367">
        <f>IF(D35=Persönliche_Daten!$D$24,Persönliche_Daten!$H$24,IF(D35=Persönliche_Daten!$D$26,Persönliche_Daten!$H$26,IF(BF35&gt;0,0,IF(C35=2,Persönliche_Daten!$G$16,IF(C35=3,Persönliche_Daten!$H$16,IF(C35=4,Persönliche_Daten!$I$16,IF(C35=5,Persönliche_Daten!$J$16,IF(C35=6,Persönliche_Daten!$K$16))))))+IF(C35=7,Persönliche_Daten!$L$16,IF(C35=1,Persönliche_Daten!$M$16,0))))</f>
        <v>0</v>
      </c>
      <c r="W35" s="397"/>
      <c r="X35" s="369">
        <f t="shared" si="0"/>
        <v>0</v>
      </c>
      <c r="Y35" s="370"/>
      <c r="Z35" s="371">
        <f t="shared" si="25"/>
        <v>0</v>
      </c>
      <c r="AA35" s="372"/>
      <c r="AB35" s="367">
        <f>IF(D35=Persönliche_Daten!$D$24,Persönliche_Daten!$H$24,IF(D35=Persönliche_Daten!$D$26,0,IF(BF35&gt;0,0,IF(C35=2,Persönliche_Daten!$P$16,IF(C35=3,Persönliche_Daten!$Q$16,IF(C35=4,Persönliche_Daten!$R$16,IF(C35=5,Persönliche_Daten!$S$16,IF(C35=6,Persönliche_Daten!$T$16))))))+IF(C35=7,Persönliche_Daten!$U$16,IF(C35=1,Persönliche_Daten!$V$16,0)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46289</v>
      </c>
      <c r="C36" s="60">
        <f t="shared" si="19"/>
        <v>5</v>
      </c>
      <c r="D36" s="210">
        <f t="shared" si="20"/>
        <v>46289</v>
      </c>
      <c r="E36" s="211"/>
      <c r="F36" s="6"/>
      <c r="G36" s="6"/>
      <c r="H36" s="114"/>
      <c r="I36" s="203"/>
      <c r="J36" s="96"/>
      <c r="K36" s="7"/>
      <c r="L36" s="105">
        <f t="shared" si="21"/>
        <v>0</v>
      </c>
      <c r="M36" s="91"/>
      <c r="N36" s="8"/>
      <c r="O36" s="105">
        <f t="shared" si="22"/>
        <v>0</v>
      </c>
      <c r="P36" s="96"/>
      <c r="Q36" s="7"/>
      <c r="R36" s="105">
        <f t="shared" si="28"/>
        <v>0</v>
      </c>
      <c r="S36" s="91"/>
      <c r="T36" s="8"/>
      <c r="U36" s="105">
        <f t="shared" si="24"/>
        <v>0</v>
      </c>
      <c r="V36" s="367">
        <f>IF(D36=Persönliche_Daten!$D$24,Persönliche_Daten!$H$24,IF(D36=Persönliche_Daten!$D$26,Persönliche_Daten!$H$26,IF(BF36&gt;0,0,IF(C36=2,Persönliche_Daten!$G$16,IF(C36=3,Persönliche_Daten!$H$16,IF(C36=4,Persönliche_Daten!$I$16,IF(C36=5,Persönliche_Daten!$J$16,IF(C36=6,Persönliche_Daten!$K$16))))))+IF(C36=7,Persönliche_Daten!$L$16,IF(C36=1,Persönliche_Daten!$M$16,0))))</f>
        <v>0</v>
      </c>
      <c r="W36" s="397"/>
      <c r="X36" s="369">
        <f t="shared" si="0"/>
        <v>0</v>
      </c>
      <c r="Y36" s="370"/>
      <c r="Z36" s="371">
        <f t="shared" si="25"/>
        <v>0</v>
      </c>
      <c r="AA36" s="372"/>
      <c r="AB36" s="367">
        <f>IF(D36=Persönliche_Daten!$D$24,Persönliche_Daten!$H$24,IF(D36=Persönliche_Daten!$D$26,0,IF(BF36&gt;0,0,IF(C36=2,Persönliche_Daten!$P$16,IF(C36=3,Persönliche_Daten!$Q$16,IF(C36=4,Persönliche_Daten!$R$16,IF(C36=5,Persönliche_Daten!$S$16,IF(C36=6,Persönliche_Daten!$T$16))))))+IF(C36=7,Persönliche_Daten!$U$16,IF(C36=1,Persönliche_Daten!$V$16,0)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46290</v>
      </c>
      <c r="C37" s="60">
        <f t="shared" si="19"/>
        <v>6</v>
      </c>
      <c r="D37" s="210">
        <f t="shared" si="20"/>
        <v>46290</v>
      </c>
      <c r="E37" s="211"/>
      <c r="F37" s="6"/>
      <c r="G37" s="6"/>
      <c r="H37" s="114"/>
      <c r="I37" s="203"/>
      <c r="J37" s="96"/>
      <c r="K37" s="7"/>
      <c r="L37" s="105">
        <f t="shared" si="21"/>
        <v>0</v>
      </c>
      <c r="M37" s="91"/>
      <c r="N37" s="8"/>
      <c r="O37" s="105">
        <f t="shared" si="22"/>
        <v>0</v>
      </c>
      <c r="P37" s="96"/>
      <c r="Q37" s="7"/>
      <c r="R37" s="105">
        <f t="shared" si="28"/>
        <v>0</v>
      </c>
      <c r="S37" s="91"/>
      <c r="T37" s="8"/>
      <c r="U37" s="105">
        <f t="shared" si="24"/>
        <v>0</v>
      </c>
      <c r="V37" s="367">
        <f>IF(D37=Persönliche_Daten!$D$24,Persönliche_Daten!$H$24,IF(D37=Persönliche_Daten!$D$26,Persönliche_Daten!$H$26,IF(BF37&gt;0,0,IF(C37=2,Persönliche_Daten!$G$16,IF(C37=3,Persönliche_Daten!$H$16,IF(C37=4,Persönliche_Daten!$I$16,IF(C37=5,Persönliche_Daten!$J$16,IF(C37=6,Persönliche_Daten!$K$16))))))+IF(C37=7,Persönliche_Daten!$L$16,IF(C37=1,Persönliche_Daten!$M$16,0))))</f>
        <v>0</v>
      </c>
      <c r="W37" s="397"/>
      <c r="X37" s="369">
        <f t="shared" si="0"/>
        <v>0</v>
      </c>
      <c r="Y37" s="370"/>
      <c r="Z37" s="371">
        <f t="shared" si="25"/>
        <v>0</v>
      </c>
      <c r="AA37" s="372"/>
      <c r="AB37" s="367">
        <f>IF(D37=Persönliche_Daten!$D$24,Persönliche_Daten!$H$24,IF(D37=Persönliche_Daten!$D$26,0,IF(BF37&gt;0,0,IF(C37=2,Persönliche_Daten!$P$16,IF(C37=3,Persönliche_Daten!$Q$16,IF(C37=4,Persönliche_Daten!$R$16,IF(C37=5,Persönliche_Daten!$S$16,IF(C37=6,Persönliche_Daten!$T$16))))))+IF(C37=7,Persönliche_Daten!$U$16,IF(C37=1,Persönliche_Daten!$V$16,0)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2:75" s="1" customFormat="1" ht="21.75" customHeight="1" x14ac:dyDescent="0.25">
      <c r="B38" s="59">
        <f t="shared" si="18"/>
        <v>46291</v>
      </c>
      <c r="C38" s="60">
        <f t="shared" si="19"/>
        <v>7</v>
      </c>
      <c r="D38" s="210">
        <f t="shared" si="20"/>
        <v>46291</v>
      </c>
      <c r="E38" s="211"/>
      <c r="F38" s="6"/>
      <c r="G38" s="6"/>
      <c r="H38" s="114"/>
      <c r="I38" s="203"/>
      <c r="J38" s="96"/>
      <c r="K38" s="7"/>
      <c r="L38" s="105">
        <f>(K38-J38)*24</f>
        <v>0</v>
      </c>
      <c r="M38" s="91"/>
      <c r="N38" s="8"/>
      <c r="O38" s="105">
        <f t="shared" si="22"/>
        <v>0</v>
      </c>
      <c r="P38" s="96"/>
      <c r="Q38" s="7"/>
      <c r="R38" s="105">
        <f t="shared" si="28"/>
        <v>0</v>
      </c>
      <c r="S38" s="91"/>
      <c r="T38" s="8"/>
      <c r="U38" s="105">
        <f t="shared" si="24"/>
        <v>0</v>
      </c>
      <c r="V38" s="367">
        <f>IF(D38=Persönliche_Daten!$D$24,Persönliche_Daten!$H$24,IF(D38=Persönliche_Daten!$D$26,Persönliche_Daten!$H$26,IF(BF38&gt;0,0,IF(C38=2,Persönliche_Daten!$G$16,IF(C38=3,Persönliche_Daten!$H$16,IF(C38=4,Persönliche_Daten!$I$16,IF(C38=5,Persönliche_Daten!$J$16,IF(C38=6,Persönliche_Daten!$K$16))))))+IF(C38=7,Persönliche_Daten!$L$16,IF(C38=1,Persönliche_Daten!$M$16,0))))</f>
        <v>0</v>
      </c>
      <c r="W38" s="397"/>
      <c r="X38" s="369">
        <f t="shared" si="0"/>
        <v>0</v>
      </c>
      <c r="Y38" s="370"/>
      <c r="Z38" s="371">
        <f t="shared" si="25"/>
        <v>0</v>
      </c>
      <c r="AA38" s="372"/>
      <c r="AB38" s="367">
        <f>IF(D38=Persönliche_Daten!$D$24,Persönliche_Daten!$H$24,IF(D38=Persönliche_Daten!$D$26,0,IF(BF38&gt;0,0,IF(C38=2,Persönliche_Daten!$P$16,IF(C38=3,Persönliche_Daten!$Q$16,IF(C38=4,Persönliche_Daten!$R$16,IF(C38=5,Persönliche_Daten!$S$16,IF(C38=6,Persönliche_Daten!$T$16))))))+IF(C38=7,Persönliche_Daten!$U$16,IF(C38=1,Persönliche_Daten!$V$16,0)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46292</v>
      </c>
      <c r="C39" s="60">
        <f t="shared" si="19"/>
        <v>1</v>
      </c>
      <c r="D39" s="210">
        <f t="shared" si="20"/>
        <v>46292</v>
      </c>
      <c r="E39" s="211"/>
      <c r="F39" s="6"/>
      <c r="G39" s="6"/>
      <c r="H39" s="114"/>
      <c r="I39" s="203"/>
      <c r="J39" s="96"/>
      <c r="K39" s="7"/>
      <c r="L39" s="105">
        <f t="shared" si="21"/>
        <v>0</v>
      </c>
      <c r="M39" s="91"/>
      <c r="N39" s="8"/>
      <c r="O39" s="105">
        <f t="shared" si="22"/>
        <v>0</v>
      </c>
      <c r="P39" s="96"/>
      <c r="Q39" s="7"/>
      <c r="R39" s="105">
        <f t="shared" si="28"/>
        <v>0</v>
      </c>
      <c r="S39" s="91"/>
      <c r="T39" s="8"/>
      <c r="U39" s="105">
        <f t="shared" si="24"/>
        <v>0</v>
      </c>
      <c r="V39" s="367">
        <f>IF(D39=Persönliche_Daten!$D$24,Persönliche_Daten!$H$24,IF(D39=Persönliche_Daten!$D$26,Persönliche_Daten!$H$26,IF(BF39&gt;0,0,IF(C39=2,Persönliche_Daten!$G$16,IF(C39=3,Persönliche_Daten!$H$16,IF(C39=4,Persönliche_Daten!$I$16,IF(C39=5,Persönliche_Daten!$J$16,IF(C39=6,Persönliche_Daten!$K$16))))))+IF(C39=7,Persönliche_Daten!$L$16,IF(C39=1,Persönliche_Daten!$M$16,0))))</f>
        <v>0</v>
      </c>
      <c r="W39" s="397"/>
      <c r="X39" s="369">
        <f t="shared" si="0"/>
        <v>0</v>
      </c>
      <c r="Y39" s="370"/>
      <c r="Z39" s="371">
        <f t="shared" si="25"/>
        <v>0</v>
      </c>
      <c r="AA39" s="372"/>
      <c r="AB39" s="367">
        <f>IF(D39=Persönliche_Daten!$D$24,Persönliche_Daten!$H$24,IF(D39=Persönliche_Daten!$D$26,0,IF(BF39&gt;0,0,IF(C39=2,Persönliche_Daten!$P$16,IF(C39=3,Persönliche_Daten!$Q$16,IF(C39=4,Persönliche_Daten!$R$16,IF(C39=5,Persönliche_Daten!$S$16,IF(C39=6,Persönliche_Daten!$T$16))))))+IF(C39=7,Persönliche_Daten!$U$16,IF(C39=1,Persönliche_Daten!$V$16,0)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46293</v>
      </c>
      <c r="C40" s="60">
        <f t="shared" si="19"/>
        <v>2</v>
      </c>
      <c r="D40" s="210">
        <f t="shared" si="20"/>
        <v>46293</v>
      </c>
      <c r="E40" s="211"/>
      <c r="F40" s="6"/>
      <c r="G40" s="6"/>
      <c r="H40" s="114"/>
      <c r="I40" s="203"/>
      <c r="J40" s="96"/>
      <c r="K40" s="7"/>
      <c r="L40" s="105">
        <f>(K40-J40)*24</f>
        <v>0</v>
      </c>
      <c r="M40" s="91"/>
      <c r="N40" s="8"/>
      <c r="O40" s="105">
        <f t="shared" si="22"/>
        <v>0</v>
      </c>
      <c r="P40" s="96"/>
      <c r="Q40" s="7"/>
      <c r="R40" s="105">
        <f t="shared" si="28"/>
        <v>0</v>
      </c>
      <c r="S40" s="91"/>
      <c r="T40" s="8"/>
      <c r="U40" s="105">
        <f t="shared" si="24"/>
        <v>0</v>
      </c>
      <c r="V40" s="367">
        <f>IF(D40=Persönliche_Daten!$D$24,Persönliche_Daten!$H$24,IF(D40=Persönliche_Daten!$D$26,Persönliche_Daten!$H$26,IF(BF40&gt;0,0,IF(C40=2,Persönliche_Daten!$G$16,IF(C40=3,Persönliche_Daten!$H$16,IF(C40=4,Persönliche_Daten!$I$16,IF(C40=5,Persönliche_Daten!$J$16,IF(C40=6,Persönliche_Daten!$K$16))))))+IF(C40=7,Persönliche_Daten!$L$16,IF(C40=1,Persönliche_Daten!$M$16,0))))</f>
        <v>0</v>
      </c>
      <c r="W40" s="397"/>
      <c r="X40" s="369">
        <f t="shared" si="0"/>
        <v>0</v>
      </c>
      <c r="Y40" s="370"/>
      <c r="Z40" s="371">
        <f t="shared" si="25"/>
        <v>0</v>
      </c>
      <c r="AA40" s="372"/>
      <c r="AB40" s="367">
        <f>IF(D40=Persönliche_Daten!$D$24,Persönliche_Daten!$H$24,IF(D40=Persönliche_Daten!$D$26,0,IF(BF40&gt;0,0,IF(C40=2,Persönliche_Daten!$P$16,IF(C40=3,Persönliche_Daten!$Q$16,IF(C40=4,Persönliche_Daten!$R$16,IF(C40=5,Persönliche_Daten!$S$16,IF(C40=6,Persönliche_Daten!$T$16))))))+IF(C40=7,Persönliche_Daten!$U$16,IF(C40=1,Persönliche_Daten!$V$16,0)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46294</v>
      </c>
      <c r="C41" s="60">
        <f t="shared" si="19"/>
        <v>3</v>
      </c>
      <c r="D41" s="210">
        <f t="shared" si="20"/>
        <v>46294</v>
      </c>
      <c r="E41" s="211"/>
      <c r="F41" s="6"/>
      <c r="G41" s="6"/>
      <c r="H41" s="114"/>
      <c r="I41" s="203"/>
      <c r="J41" s="96"/>
      <c r="K41" s="7"/>
      <c r="L41" s="105">
        <f t="shared" si="21"/>
        <v>0</v>
      </c>
      <c r="M41" s="91"/>
      <c r="N41" s="8"/>
      <c r="O41" s="105">
        <f t="shared" si="22"/>
        <v>0</v>
      </c>
      <c r="P41" s="96"/>
      <c r="Q41" s="7"/>
      <c r="R41" s="105">
        <f t="shared" si="28"/>
        <v>0</v>
      </c>
      <c r="S41" s="91"/>
      <c r="T41" s="8"/>
      <c r="U41" s="105">
        <f t="shared" si="24"/>
        <v>0</v>
      </c>
      <c r="V41" s="367">
        <f>IF(D41=Persönliche_Daten!$D$24,Persönliche_Daten!$H$24,IF(D41=Persönliche_Daten!$D$26,Persönliche_Daten!$H$26,IF(BF41&gt;0,0,IF(C41=2,Persönliche_Daten!$G$16,IF(C41=3,Persönliche_Daten!$H$16,IF(C41=4,Persönliche_Daten!$I$16,IF(C41=5,Persönliche_Daten!$J$16,IF(C41=6,Persönliche_Daten!$K$16))))))+IF(C41=7,Persönliche_Daten!$L$16,IF(C41=1,Persönliche_Daten!$M$16,0))))</f>
        <v>0</v>
      </c>
      <c r="W41" s="397"/>
      <c r="X41" s="369">
        <f t="shared" si="0"/>
        <v>0</v>
      </c>
      <c r="Y41" s="370"/>
      <c r="Z41" s="371">
        <f t="shared" si="25"/>
        <v>0</v>
      </c>
      <c r="AA41" s="372"/>
      <c r="AB41" s="367">
        <f>IF(D41=Persönliche_Daten!$D$24,Persönliche_Daten!$H$24,IF(D41=Persönliche_Daten!$D$26,0,IF(BF41&gt;0,0,IF(C41=2,Persönliche_Daten!$P$16,IF(C41=3,Persönliche_Daten!$Q$16,IF(C41=4,Persönliche_Daten!$R$16,IF(C41=5,Persönliche_Daten!$S$16,IF(C41=6,Persönliche_Daten!$T$16))))))+IF(C41=7,Persönliche_Daten!$U$16,IF(C41=1,Persönliche_Daten!$V$16,0)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46295</v>
      </c>
      <c r="C42" s="60">
        <f t="shared" si="19"/>
        <v>4</v>
      </c>
      <c r="D42" s="210">
        <f t="shared" si="20"/>
        <v>46295</v>
      </c>
      <c r="E42" s="211"/>
      <c r="F42" s="6"/>
      <c r="G42" s="6"/>
      <c r="H42" s="114"/>
      <c r="I42" s="203"/>
      <c r="J42" s="96"/>
      <c r="K42" s="7"/>
      <c r="L42" s="105">
        <f t="shared" si="21"/>
        <v>0</v>
      </c>
      <c r="M42" s="91"/>
      <c r="N42" s="8"/>
      <c r="O42" s="105">
        <f t="shared" si="22"/>
        <v>0</v>
      </c>
      <c r="P42" s="96"/>
      <c r="Q42" s="7"/>
      <c r="R42" s="105">
        <f t="shared" si="28"/>
        <v>0</v>
      </c>
      <c r="S42" s="91"/>
      <c r="T42" s="8"/>
      <c r="U42" s="105">
        <f t="shared" si="24"/>
        <v>0</v>
      </c>
      <c r="V42" s="367">
        <f>IF(D42=Persönliche_Daten!$D$24,Persönliche_Daten!$H$24,IF(D42=Persönliche_Daten!$D$26,Persönliche_Daten!$H$26,IF(BF42&gt;0,0,IF(C42=2,Persönliche_Daten!$G$16,IF(C42=3,Persönliche_Daten!$H$16,IF(C42=4,Persönliche_Daten!$I$16,IF(C42=5,Persönliche_Daten!$J$16,IF(C42=6,Persönliche_Daten!$K$16))))))+IF(C42=7,Persönliche_Daten!$L$16,IF(C42=1,Persönliche_Daten!$M$16,0))))</f>
        <v>0</v>
      </c>
      <c r="W42" s="397"/>
      <c r="X42" s="369">
        <f t="shared" si="0"/>
        <v>0</v>
      </c>
      <c r="Y42" s="370"/>
      <c r="Z42" s="371">
        <f t="shared" si="25"/>
        <v>0</v>
      </c>
      <c r="AA42" s="372"/>
      <c r="AB42" s="367">
        <f>IF(D42=Persönliche_Daten!$D$24,Persönliche_Daten!$H$24,IF(D42=Persönliche_Daten!$D$26,0,IF(BF42&gt;0,0,IF(C42=2,Persönliche_Daten!$P$16,IF(C42=3,Persönliche_Daten!$Q$16,IF(C42=4,Persönliche_Daten!$R$16,IF(C42=5,Persönliche_Daten!$S$16,IF(C42=6,Persönliche_Daten!$T$16))))))+IF(C42=7,Persönliche_Daten!$U$16,IF(C42=1,Persönliche_Daten!$V$16,0)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c r="C43" s="116"/>
      <c r="D43" s="212"/>
      <c r="E43" s="213"/>
      <c r="F43" s="117"/>
      <c r="G43" s="117"/>
      <c r="H43" s="118"/>
      <c r="I43" s="203"/>
      <c r="J43" s="97"/>
      <c r="K43" s="98"/>
      <c r="L43" s="106">
        <f t="shared" si="21"/>
        <v>0</v>
      </c>
      <c r="M43" s="99"/>
      <c r="N43" s="100"/>
      <c r="O43" s="106">
        <f t="shared" si="22"/>
        <v>0</v>
      </c>
      <c r="P43" s="97"/>
      <c r="Q43" s="98"/>
      <c r="R43" s="106">
        <f t="shared" si="28"/>
        <v>0</v>
      </c>
      <c r="S43" s="99"/>
      <c r="T43" s="100"/>
      <c r="U43" s="106">
        <f t="shared" si="24"/>
        <v>0</v>
      </c>
      <c r="V43" s="381">
        <f>IF(D43=Persönliche_Daten!$D$24,Persönliche_Daten!$H$24,IF(D43=Persönliche_Daten!$D$26,Persönliche_Daten!$H$26,IF(BF43&gt;0,0,IF(C43=2,Persönliche_Daten!$G$16,IF(C43=3,Persönliche_Daten!$H$16,IF(C43=4,Persönliche_Daten!$I$16,IF(C43=5,Persönliche_Daten!$J$16,IF(C43=6,Persönliche_Daten!$K$16))))))+IF(C43=7,Persönliche_Daten!$L$16,IF(C43=1,Persönliche_Daten!$M$16,0))))</f>
        <v>0</v>
      </c>
      <c r="W43" s="421"/>
      <c r="X43" s="383">
        <f t="shared" si="0"/>
        <v>0</v>
      </c>
      <c r="Y43" s="384"/>
      <c r="Z43" s="385">
        <f>IF(OR(V43&gt;0,X43&lt;&gt;0),ROUND(X43-V43,2),0)</f>
        <v>0</v>
      </c>
      <c r="AA43" s="386"/>
      <c r="AB43" s="381">
        <f>IF(D43=Persönliche_Daten!$D$24,Persönliche_Daten!$H$24,IF(D43=Persönliche_Daten!$D$26,0,IF(BF43&gt;0,0,IF(C43=2,Persönliche_Daten!$P$16,IF(C43=3,Persönliche_Daten!$Q$16,IF(C43=4,Persönliche_Daten!$R$16,IF(C43=5,Persönliche_Daten!$S$16,IF(C43=6,Persönliche_Daten!$T$16))))))+IF(C43=7,Persönliche_Daten!$U$16,IF(C43=1,Persönliche_Daten!$V$16,0)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August!Z50</f>
        <v>0</v>
      </c>
      <c r="AA49" s="392"/>
      <c r="AE49" s="3" t="s">
        <v>113</v>
      </c>
      <c r="AF49" s="391">
        <f>August!AF50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43kWkRyiEkL8Ma1KFps187KMp8+DLbn/E8ZHdZC8biUqYTH+VMTZyxrDVWQQxcJY/GqXnL8yN2zZWXTha0eUPQ==" saltValue="mxr1cT3BSFg8e1lxzjdRSg==" spinCount="100000" sheet="1" objects="1" scenarios="1"/>
  <mergeCells count="281">
    <mergeCell ref="AA99:AB99"/>
    <mergeCell ref="AA100:AB100"/>
    <mergeCell ref="AA107:AB107"/>
    <mergeCell ref="AA108:AB108"/>
    <mergeCell ref="AA109:AB109"/>
    <mergeCell ref="AA101:AB101"/>
    <mergeCell ref="AA102:AB102"/>
    <mergeCell ref="AA103:AB103"/>
    <mergeCell ref="AA104:AB104"/>
    <mergeCell ref="AA105:AB105"/>
    <mergeCell ref="AA106:AB106"/>
    <mergeCell ref="AA90:AB90"/>
    <mergeCell ref="AA91:AB91"/>
    <mergeCell ref="AA92:AB92"/>
    <mergeCell ref="AA93:AB93"/>
    <mergeCell ref="AA94:AB94"/>
    <mergeCell ref="AA95:AB95"/>
    <mergeCell ref="AA96:AB96"/>
    <mergeCell ref="AA97:AB97"/>
    <mergeCell ref="AA98:AB98"/>
    <mergeCell ref="AA81:AB81"/>
    <mergeCell ref="AA82:AB82"/>
    <mergeCell ref="AA83:AB83"/>
    <mergeCell ref="AA84:AB84"/>
    <mergeCell ref="AA85:AB85"/>
    <mergeCell ref="AA86:AB86"/>
    <mergeCell ref="AA87:AB87"/>
    <mergeCell ref="AA88:AB88"/>
    <mergeCell ref="AA89:AB89"/>
    <mergeCell ref="Z50:AA50"/>
    <mergeCell ref="AF50:AG50"/>
    <mergeCell ref="AH50:AI50"/>
    <mergeCell ref="Z48:AA48"/>
    <mergeCell ref="Z49:AA49"/>
    <mergeCell ref="AA76:AB76"/>
    <mergeCell ref="AA78:AB78"/>
    <mergeCell ref="AA79:AB79"/>
    <mergeCell ref="AA80:AB80"/>
    <mergeCell ref="X46:Y46"/>
    <mergeCell ref="AD46:AE46"/>
    <mergeCell ref="AH46:AI46"/>
    <mergeCell ref="AO46:AP46"/>
    <mergeCell ref="X44:Y44"/>
    <mergeCell ref="AF48:AG48"/>
    <mergeCell ref="AH48:AI48"/>
    <mergeCell ref="AF49:AG49"/>
    <mergeCell ref="AH49:AI49"/>
    <mergeCell ref="AB42:AC42"/>
    <mergeCell ref="AD42:AE42"/>
    <mergeCell ref="AF42:AG42"/>
    <mergeCell ref="AO42:AP42"/>
    <mergeCell ref="AO43:AP43"/>
    <mergeCell ref="AB44:AC44"/>
    <mergeCell ref="AD44:AE44"/>
    <mergeCell ref="AF44:AG44"/>
    <mergeCell ref="AO44:AP44"/>
    <mergeCell ref="AD39:AE39"/>
    <mergeCell ref="AF39:AG39"/>
    <mergeCell ref="AO39:AP39"/>
    <mergeCell ref="AB40:AC40"/>
    <mergeCell ref="AD40:AE40"/>
    <mergeCell ref="AF40:AG40"/>
    <mergeCell ref="AO40:AP40"/>
    <mergeCell ref="AB41:AC41"/>
    <mergeCell ref="AD41:AE41"/>
    <mergeCell ref="AF41:AG41"/>
    <mergeCell ref="AO41:AP41"/>
    <mergeCell ref="AB36:AC36"/>
    <mergeCell ref="AD36:AE36"/>
    <mergeCell ref="AF36:AG36"/>
    <mergeCell ref="AO36:AP36"/>
    <mergeCell ref="AB37:AC37"/>
    <mergeCell ref="AD37:AE37"/>
    <mergeCell ref="AF37:AG37"/>
    <mergeCell ref="AO37:AP37"/>
    <mergeCell ref="AB38:AC38"/>
    <mergeCell ref="AD38:AE38"/>
    <mergeCell ref="AF38:AG38"/>
    <mergeCell ref="AO38:AP38"/>
    <mergeCell ref="AB33:AC33"/>
    <mergeCell ref="AD33:AE33"/>
    <mergeCell ref="AF33:AG33"/>
    <mergeCell ref="AO33:AP33"/>
    <mergeCell ref="AB34:AC34"/>
    <mergeCell ref="AD34:AE34"/>
    <mergeCell ref="AF34:AG34"/>
    <mergeCell ref="AO34:AP34"/>
    <mergeCell ref="AB35:AC35"/>
    <mergeCell ref="AD35:AE35"/>
    <mergeCell ref="AF35:AG35"/>
    <mergeCell ref="AO35:AP35"/>
    <mergeCell ref="AB30:AC30"/>
    <mergeCell ref="AD30:AE30"/>
    <mergeCell ref="AF30:AG30"/>
    <mergeCell ref="AO30:AP30"/>
    <mergeCell ref="AB31:AC31"/>
    <mergeCell ref="AD31:AE31"/>
    <mergeCell ref="AF31:AG31"/>
    <mergeCell ref="AO31:AP31"/>
    <mergeCell ref="AB32:AC32"/>
    <mergeCell ref="AD32:AE32"/>
    <mergeCell ref="AF32:AG32"/>
    <mergeCell ref="AO32:AP32"/>
    <mergeCell ref="AB27:AC27"/>
    <mergeCell ref="AD27:AE27"/>
    <mergeCell ref="AF27:AG27"/>
    <mergeCell ref="AO27:AP27"/>
    <mergeCell ref="AB28:AC28"/>
    <mergeCell ref="AD28:AE28"/>
    <mergeCell ref="AF28:AG28"/>
    <mergeCell ref="AO28:AP28"/>
    <mergeCell ref="AB29:AC29"/>
    <mergeCell ref="AD29:AE29"/>
    <mergeCell ref="AF29:AG29"/>
    <mergeCell ref="AO29:AP29"/>
    <mergeCell ref="AB24:AC24"/>
    <mergeCell ref="AD24:AE24"/>
    <mergeCell ref="AF24:AG24"/>
    <mergeCell ref="AO24:AP24"/>
    <mergeCell ref="AB25:AC25"/>
    <mergeCell ref="AD25:AE25"/>
    <mergeCell ref="AF25:AG25"/>
    <mergeCell ref="AO25:AP25"/>
    <mergeCell ref="AB26:AC26"/>
    <mergeCell ref="AD26:AE26"/>
    <mergeCell ref="AF26:AG26"/>
    <mergeCell ref="AO26:AP26"/>
    <mergeCell ref="AB21:AC21"/>
    <mergeCell ref="AD21:AE21"/>
    <mergeCell ref="AF21:AG21"/>
    <mergeCell ref="AO21:AP21"/>
    <mergeCell ref="AB22:AC22"/>
    <mergeCell ref="AD22:AE22"/>
    <mergeCell ref="AF22:AG22"/>
    <mergeCell ref="AO22:AP22"/>
    <mergeCell ref="AB23:AC23"/>
    <mergeCell ref="AD23:AE23"/>
    <mergeCell ref="AF23:AG23"/>
    <mergeCell ref="AO23:AP23"/>
    <mergeCell ref="AB18:AC18"/>
    <mergeCell ref="AD18:AE18"/>
    <mergeCell ref="AF18:AG18"/>
    <mergeCell ref="AO18:AP18"/>
    <mergeCell ref="AB19:AC19"/>
    <mergeCell ref="AD19:AE19"/>
    <mergeCell ref="AF19:AG19"/>
    <mergeCell ref="AO19:AP19"/>
    <mergeCell ref="AB20:AC20"/>
    <mergeCell ref="AD20:AE20"/>
    <mergeCell ref="AF20:AG20"/>
    <mergeCell ref="AO20:AP20"/>
    <mergeCell ref="AB15:AC15"/>
    <mergeCell ref="AD15:AE15"/>
    <mergeCell ref="AF15:AG15"/>
    <mergeCell ref="AO15:AP15"/>
    <mergeCell ref="AB16:AC16"/>
    <mergeCell ref="AD16:AE16"/>
    <mergeCell ref="AF16:AG16"/>
    <mergeCell ref="AO16:AP16"/>
    <mergeCell ref="AB17:AC17"/>
    <mergeCell ref="AD17:AE17"/>
    <mergeCell ref="AF17:AG17"/>
    <mergeCell ref="AO17:AP17"/>
    <mergeCell ref="AF11:AG11"/>
    <mergeCell ref="AB13:AC13"/>
    <mergeCell ref="AD13:AE13"/>
    <mergeCell ref="AF13:AG13"/>
    <mergeCell ref="AO13:AP13"/>
    <mergeCell ref="AB14:AC14"/>
    <mergeCell ref="AD14:AE14"/>
    <mergeCell ref="AF14:AG14"/>
    <mergeCell ref="AO14:AP14"/>
    <mergeCell ref="AD11:AE11"/>
    <mergeCell ref="X42:Y42"/>
    <mergeCell ref="X41:Y41"/>
    <mergeCell ref="V39:W39"/>
    <mergeCell ref="X39:Y39"/>
    <mergeCell ref="V40:W40"/>
    <mergeCell ref="V41:W41"/>
    <mergeCell ref="X40:Y40"/>
    <mergeCell ref="AF43:AG43"/>
    <mergeCell ref="K44:L44"/>
    <mergeCell ref="N44:O44"/>
    <mergeCell ref="T44:U44"/>
    <mergeCell ref="V44:W44"/>
    <mergeCell ref="Z39:AA39"/>
    <mergeCell ref="Z40:AA40"/>
    <mergeCell ref="Z41:AA41"/>
    <mergeCell ref="Z42:AA42"/>
    <mergeCell ref="V42:W42"/>
    <mergeCell ref="Z44:AA44"/>
    <mergeCell ref="V43:W43"/>
    <mergeCell ref="X43:Y43"/>
    <mergeCell ref="Z43:AA43"/>
    <mergeCell ref="AB43:AC43"/>
    <mergeCell ref="AD43:AE43"/>
    <mergeCell ref="AB39:AC39"/>
    <mergeCell ref="Z35:AA35"/>
    <mergeCell ref="Z33:AA33"/>
    <mergeCell ref="Z34:AA34"/>
    <mergeCell ref="V34:W34"/>
    <mergeCell ref="V35:W35"/>
    <mergeCell ref="X34:Y34"/>
    <mergeCell ref="X35:Y35"/>
    <mergeCell ref="Z38:AA38"/>
    <mergeCell ref="V38:W38"/>
    <mergeCell ref="X38:Y38"/>
    <mergeCell ref="V36:W36"/>
    <mergeCell ref="V37:W37"/>
    <mergeCell ref="X36:Y36"/>
    <mergeCell ref="Z36:AA36"/>
    <mergeCell ref="Z37:AA37"/>
    <mergeCell ref="X37:Y37"/>
    <mergeCell ref="Z30:AA30"/>
    <mergeCell ref="V30:W30"/>
    <mergeCell ref="V31:W31"/>
    <mergeCell ref="X30:Y30"/>
    <mergeCell ref="X31:Y31"/>
    <mergeCell ref="Z31:AA31"/>
    <mergeCell ref="Z32:AA32"/>
    <mergeCell ref="V32:W32"/>
    <mergeCell ref="V33:W33"/>
    <mergeCell ref="X32:Y32"/>
    <mergeCell ref="X33:Y33"/>
    <mergeCell ref="Z26:AA26"/>
    <mergeCell ref="V26:W26"/>
    <mergeCell ref="V27:W27"/>
    <mergeCell ref="X26:Y26"/>
    <mergeCell ref="X27:Y27"/>
    <mergeCell ref="Z27:AA27"/>
    <mergeCell ref="Z28:AA28"/>
    <mergeCell ref="V28:W28"/>
    <mergeCell ref="V29:W29"/>
    <mergeCell ref="X28:Y28"/>
    <mergeCell ref="X29:Y29"/>
    <mergeCell ref="Z29:AA29"/>
    <mergeCell ref="Z22:AA22"/>
    <mergeCell ref="V22:W22"/>
    <mergeCell ref="V23:W23"/>
    <mergeCell ref="X22:Y22"/>
    <mergeCell ref="X23:Y23"/>
    <mergeCell ref="Z23:AA23"/>
    <mergeCell ref="Z24:AA24"/>
    <mergeCell ref="V24:W24"/>
    <mergeCell ref="V25:W25"/>
    <mergeCell ref="X24:Y24"/>
    <mergeCell ref="X25:Y25"/>
    <mergeCell ref="Z25:AA25"/>
    <mergeCell ref="Z18:AA18"/>
    <mergeCell ref="V18:W18"/>
    <mergeCell ref="V19:W19"/>
    <mergeCell ref="X18:Y18"/>
    <mergeCell ref="X19:Y19"/>
    <mergeCell ref="Z19:AA19"/>
    <mergeCell ref="Z20:AA20"/>
    <mergeCell ref="V20:W20"/>
    <mergeCell ref="V21:W21"/>
    <mergeCell ref="X20:Y20"/>
    <mergeCell ref="X21:Y21"/>
    <mergeCell ref="Z21:AA21"/>
    <mergeCell ref="Z15:AA15"/>
    <mergeCell ref="Z16:AA16"/>
    <mergeCell ref="V16:W16"/>
    <mergeCell ref="V17:W17"/>
    <mergeCell ref="X16:Y16"/>
    <mergeCell ref="X17:Y17"/>
    <mergeCell ref="V15:W15"/>
    <mergeCell ref="X15:Y15"/>
    <mergeCell ref="Z17:AA17"/>
    <mergeCell ref="H8:L8"/>
    <mergeCell ref="X11:Y11"/>
    <mergeCell ref="H5:L5"/>
    <mergeCell ref="M5:O5"/>
    <mergeCell ref="H7:L7"/>
    <mergeCell ref="Z13:AA13"/>
    <mergeCell ref="Z14:AA14"/>
    <mergeCell ref="Z11:AA11"/>
    <mergeCell ref="V13:W13"/>
    <mergeCell ref="V14:W14"/>
    <mergeCell ref="X13:Y13"/>
    <mergeCell ref="X14:Y14"/>
  </mergeCells>
  <conditionalFormatting sqref="B13:B43">
    <cfRule type="expression" dxfId="107" priority="58" stopIfTrue="1">
      <formula>WEEKDAY(C13)=7</formula>
    </cfRule>
    <cfRule type="expression" dxfId="106" priority="59" stopIfTrue="1">
      <formula>WEEKDAY(C13)=1</formula>
    </cfRule>
  </conditionalFormatting>
  <conditionalFormatting sqref="C13:C43">
    <cfRule type="expression" dxfId="105" priority="60" stopIfTrue="1">
      <formula>WEEKDAY(C13)=7</formula>
    </cfRule>
    <cfRule type="expression" dxfId="104" priority="61" stopIfTrue="1">
      <formula>WEEKDAY(C13)=1</formula>
    </cfRule>
  </conditionalFormatting>
  <conditionalFormatting sqref="D13:D43">
    <cfRule type="expression" dxfId="103" priority="62" stopIfTrue="1">
      <formula>WEEKDAY(C13)=7</formula>
    </cfRule>
    <cfRule type="expression" dxfId="102" priority="63" stopIfTrue="1">
      <formula>WEEKDAY(C13)=1</formula>
    </cfRule>
  </conditionalFormatting>
  <conditionalFormatting sqref="E13:O43 V13:V43">
    <cfRule type="expression" dxfId="101" priority="8" stopIfTrue="1">
      <formula>WEEKDAY($C13)=7</formula>
    </cfRule>
    <cfRule type="expression" dxfId="100" priority="9" stopIfTrue="1">
      <formula>WEEKDAY($C13)=1</formula>
    </cfRule>
  </conditionalFormatting>
  <conditionalFormatting sqref="X13:X43 Z13:Z43">
    <cfRule type="expression" dxfId="99" priority="86" stopIfTrue="1">
      <formula>WEEKDAY($C13)=7</formula>
    </cfRule>
    <cfRule type="expression" dxfId="98" priority="87" stopIfTrue="1">
      <formula>WEEKDAY($C13)=1</formula>
    </cfRule>
  </conditionalFormatting>
  <conditionalFormatting sqref="AB13:AB43">
    <cfRule type="expression" dxfId="97" priority="74" stopIfTrue="1">
      <formula>WEEKDAY($C13)=7</formula>
    </cfRule>
    <cfRule type="expression" dxfId="96" priority="75" stopIfTrue="1">
      <formula>WEEKDAY($C13)=1</formula>
    </cfRule>
  </conditionalFormatting>
  <conditionalFormatting sqref="AD13:AD43">
    <cfRule type="expression" dxfId="95" priority="70" stopIfTrue="1">
      <formula>WEEKDAY($C13)=7</formula>
    </cfRule>
    <cfRule type="expression" dxfId="94" priority="71" stopIfTrue="1">
      <formula>WEEKDAY($C13)=1</formula>
    </cfRule>
  </conditionalFormatting>
  <conditionalFormatting sqref="AF13:AF43">
    <cfRule type="expression" dxfId="93" priority="68" stopIfTrue="1">
      <formula>WEEKDAY($C13)=7</formula>
    </cfRule>
    <cfRule type="expression" dxfId="92" priority="69" stopIfTrue="1">
      <formula>WEEKDAY($C13)=1</formula>
    </cfRule>
  </conditionalFormatting>
  <conditionalFormatting sqref="AH13:AI43">
    <cfRule type="expression" dxfId="91" priority="64" stopIfTrue="1">
      <formula>WEEKDAY($C13)=7</formula>
    </cfRule>
    <cfRule type="expression" dxfId="90" priority="65" stopIfTrue="1">
      <formula>WEEKDAY($C13)=1</formula>
    </cfRule>
  </conditionalFormatting>
  <conditionalFormatting sqref="AW2">
    <cfRule type="expression" dxfId="89" priority="66" stopIfTrue="1">
      <formula>WEEKDAY($C2)=7</formula>
    </cfRule>
    <cfRule type="expression" dxfId="88" priority="67" stopIfTrue="1">
      <formula>WEEKDAY($C2)=1</formula>
    </cfRule>
  </conditionalFormatting>
  <conditionalFormatting sqref="P13:R28">
    <cfRule type="expression" dxfId="87" priority="7" stopIfTrue="1">
      <formula>WEEKDAY($C13)=7</formula>
    </cfRule>
  </conditionalFormatting>
  <conditionalFormatting sqref="P29:R43">
    <cfRule type="expression" dxfId="86" priority="6" stopIfTrue="1">
      <formula>WEEKDAY($C29)=7</formula>
    </cfRule>
  </conditionalFormatting>
  <conditionalFormatting sqref="P13:R43">
    <cfRule type="expression" dxfId="85" priority="5" stopIfTrue="1">
      <formula>WEEKDAY($C13)=1</formula>
    </cfRule>
  </conditionalFormatting>
  <conditionalFormatting sqref="S13:U28">
    <cfRule type="expression" dxfId="84" priority="4" stopIfTrue="1">
      <formula>WEEKDAY($C13)=7</formula>
    </cfRule>
  </conditionalFormatting>
  <conditionalFormatting sqref="S29:U43">
    <cfRule type="expression" dxfId="83" priority="2" stopIfTrue="1">
      <formula>WEEKDAY($C29)=7</formula>
    </cfRule>
  </conditionalFormatting>
  <conditionalFormatting sqref="S29:U43">
    <cfRule type="expression" dxfId="82" priority="3" stopIfTrue="1">
      <formula>WEEKDAY($C29)=1</formula>
    </cfRule>
  </conditionalFormatting>
  <conditionalFormatting sqref="S13:U28">
    <cfRule type="expression" dxfId="81" priority="1" stopIfTrue="1">
      <formula>WEEKDAY($C13)=1</formula>
    </cfRule>
  </conditionalFormatting>
  <dataValidations count="1">
    <dataValidation type="time" allowBlank="1" showInputMessage="1" showErrorMessage="1" error="Zeit ungültig" sqref="M13 S13" xr:uid="{00000000-0002-0000-0A00-000000000000}">
      <formula1>0.5</formula1>
      <formula2>0.75</formula2>
    </dataValidation>
  </dataValidations>
  <pageMargins left="0" right="0" top="0" bottom="0" header="0" footer="0"/>
  <pageSetup paperSize="9" scale="5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H28" sqref="H28"/>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Persönliche_Daten!F17&amp;" "&amp;Persönliche_Daten!F2</f>
        <v>Oktober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Jahresübersicht!H20</f>
        <v>0</v>
      </c>
      <c r="P8" s="358"/>
      <c r="Q8" s="358"/>
      <c r="R8" s="358"/>
      <c r="S8" s="271"/>
      <c r="T8" s="266" t="s">
        <v>17</v>
      </c>
      <c r="U8" s="284">
        <f>Persönliche_Daten!G17</f>
        <v>0</v>
      </c>
      <c r="V8" s="284">
        <f>Persönliche_Daten!H17</f>
        <v>0</v>
      </c>
      <c r="W8" s="284">
        <f>Persönliche_Daten!I17</f>
        <v>0</v>
      </c>
      <c r="X8" s="284">
        <f>Persönliche_Daten!J17</f>
        <v>0</v>
      </c>
      <c r="Y8" s="284">
        <f>Persönliche_Daten!K17</f>
        <v>0</v>
      </c>
      <c r="Z8" s="284">
        <f>Persönliche_Daten!L17</f>
        <v>0</v>
      </c>
      <c r="AA8" s="284">
        <f>Persönliche_Daten!M17</f>
        <v>0</v>
      </c>
      <c r="AB8" s="266" t="s">
        <v>17</v>
      </c>
      <c r="AC8" s="284">
        <f>Persönliche_Daten!P17</f>
        <v>0</v>
      </c>
      <c r="AD8" s="284">
        <f>Persönliche_Daten!Q17</f>
        <v>0</v>
      </c>
      <c r="AE8" s="284">
        <f>Persönliche_Daten!R17</f>
        <v>0</v>
      </c>
      <c r="AF8" s="284">
        <f>Persönliche_Daten!S17</f>
        <v>0</v>
      </c>
      <c r="AG8" s="284">
        <f>Persönliche_Daten!T17</f>
        <v>0</v>
      </c>
      <c r="AH8" s="284">
        <f>Persönliche_Daten!U17</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Persönliche_Daten!AB14</f>
        <v>46296</v>
      </c>
      <c r="C13" s="111">
        <f>WEEKDAY(B13)</f>
        <v>5</v>
      </c>
      <c r="D13" s="201">
        <f>Persönliche_Daten!AB14</f>
        <v>46296</v>
      </c>
      <c r="E13" s="202"/>
      <c r="F13" s="112"/>
      <c r="G13" s="112"/>
      <c r="H13" s="113"/>
      <c r="I13" s="203"/>
      <c r="J13" s="96"/>
      <c r="K13" s="7"/>
      <c r="L13" s="104">
        <f>(K13-J13)*24</f>
        <v>0</v>
      </c>
      <c r="M13" s="91"/>
      <c r="N13" s="8"/>
      <c r="O13" s="104">
        <f>(N13-M13)*24</f>
        <v>0</v>
      </c>
      <c r="P13" s="92"/>
      <c r="Q13" s="93"/>
      <c r="R13" s="104">
        <f>(Q13-P13)*24</f>
        <v>0</v>
      </c>
      <c r="S13" s="94"/>
      <c r="T13" s="95"/>
      <c r="U13" s="104">
        <f>(T13-S13)*24</f>
        <v>0</v>
      </c>
      <c r="V13" s="417">
        <f>IF(D13=Persönliche_Daten!$D$24,Persönliche_Daten!$H$24,IF(D13=Persönliche_Daten!$D$26,Persönliche_Daten!$H$26,IF(BF13&gt;0,0,IF(C13=2,Persönliche_Daten!$G$17,IF(C13=3,Persönliche_Daten!$H$17,IF(C13=4,Persönliche_Daten!$I$17,IF(C13=5,Persönliche_Daten!$J$17,IF(C13=6,Persönliche_Daten!$K$17))))))+IF(C13=7,Persönliche_Daten!$L$17,IF(C13=1,Persönliche_Daten!$M$17,0)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$17,IF(C13=3,Persönliche_Daten!$Q$17,IF(C13=4,Persönliche_Daten!$R$17,IF(C13=5,Persönliche_Daten!$S$17,IF(C13=6,Persönliche_Daten!$T$17))))))+IF(C13=7,Persönliche_Daten!$U$17,IF(C13=1,Persönliche_Daten!$V$17,0)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46297</v>
      </c>
      <c r="C14" s="60">
        <f>WEEKDAY(B14)</f>
        <v>6</v>
      </c>
      <c r="D14" s="210">
        <f>D13+1</f>
        <v>46297</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$17,IF(C14=3,Persönliche_Daten!$H$17,IF(C14=4,Persönliche_Daten!$I$17,IF(C14=5,Persönliche_Daten!$J$17,IF(C14=6,Persönliche_Daten!$K$17))))))+IF(C14=7,Persönliche_Daten!$L$17,IF(C14=1,Persönliche_Daten!$M$17,0))))</f>
        <v>0</v>
      </c>
      <c r="W14" s="462"/>
      <c r="X14" s="396">
        <f t="shared" si="0"/>
        <v>0</v>
      </c>
      <c r="Y14" s="368"/>
      <c r="Z14" s="371">
        <f>IF(OR(V14&gt;0,X14&lt;&gt;0),ROUND(X14-V14,2),0)</f>
        <v>0</v>
      </c>
      <c r="AA14" s="372"/>
      <c r="AB14" s="367">
        <f>IF(D14=Persönliche_Daten!$D$24,Persönliche_Daten!$H$24,IF(D14=Persönliche_Daten!$D$26,0,IF(BF14&gt;0,0,IF(C14=2,Persönliche_Daten!$P$17,IF(C14=3,Persönliche_Daten!$Q$17,IF(C14=4,Persönliche_Daten!$R$17,IF(C14=5,Persönliche_Daten!$S$17,IF(C14=6,Persönliche_Daten!$T$17))))))+IF(C14=7,Persönliche_Daten!$U$17,IF(C14=1,Persönliche_Daten!$V$17,0)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59">
        <f t="shared" ref="B15:B43" si="18">B14+1</f>
        <v>46298</v>
      </c>
      <c r="C15" s="60">
        <f t="shared" ref="C15:C43" si="19">WEEKDAY(B15)</f>
        <v>7</v>
      </c>
      <c r="D15" s="210">
        <f t="shared" ref="D15:D43" si="20">D14+1</f>
        <v>46298</v>
      </c>
      <c r="E15" s="211" t="s">
        <v>58</v>
      </c>
      <c r="F15" s="6"/>
      <c r="G15" s="6"/>
      <c r="H15" s="114" t="s">
        <v>124</v>
      </c>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$17,IF(C15=3,Persönliche_Daten!$H$17,IF(C15=4,Persönliche_Daten!$I$17,IF(C15=5,Persönliche_Daten!$J$17,IF(C15=6,Persönliche_Daten!$K$17))))))+IF(C15=7,Persönliche_Daten!$L$17,IF(C15=1,Persönliche_Daten!$M$17,0))))</f>
        <v>0</v>
      </c>
      <c r="W15" s="397"/>
      <c r="X15" s="369">
        <f t="shared" si="0"/>
        <v>0</v>
      </c>
      <c r="Y15" s="370"/>
      <c r="Z15" s="371">
        <f>IF(OR(V15&gt;0,X15&lt;&gt;0),ROUND(X15-V15,2),0)</f>
        <v>0</v>
      </c>
      <c r="AA15" s="372"/>
      <c r="AB15" s="367">
        <f>IF(D15=Persönliche_Daten!$D$24,Persönliche_Daten!$H$24,IF(D15=Persönliche_Daten!$D$26,0,IF(BF15&gt;0,0,IF(C15=2,Persönliche_Daten!$P$17,IF(C15=3,Persönliche_Daten!$Q$17,IF(C15=4,Persönliche_Daten!$R$17,IF(C15=5,Persönliche_Daten!$S$17,IF(C15=6,Persönliche_Daten!$T$17))))))+IF(C15=7,Persönliche_Daten!$U$17,IF(C15=1,Persönliche_Daten!$V$17,0)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1</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1</v>
      </c>
    </row>
    <row r="16" spans="2:70" s="1" customFormat="1" ht="21.75" customHeight="1" x14ac:dyDescent="0.25">
      <c r="B16" s="59">
        <f t="shared" si="18"/>
        <v>46299</v>
      </c>
      <c r="C16" s="60">
        <f t="shared" si="19"/>
        <v>1</v>
      </c>
      <c r="D16" s="210">
        <f t="shared" si="20"/>
        <v>46299</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$17,IF(C16=3,Persönliche_Daten!$H$17,IF(C16=4,Persönliche_Daten!$I$17,IF(C16=5,Persönliche_Daten!$J$17,IF(C16=6,Persönliche_Daten!$K$17))))))+IF(C16=7,Persönliche_Daten!$L$17,IF(C16=1,Persönliche_Daten!$M$17,0))))</f>
        <v>0</v>
      </c>
      <c r="W16" s="397"/>
      <c r="X16" s="369">
        <f t="shared" si="0"/>
        <v>0</v>
      </c>
      <c r="Y16" s="370"/>
      <c r="Z16" s="371">
        <f t="shared" ref="Z16:Z42" si="25">IF(OR(V16&gt;0,X16&lt;&gt;0),ROUND(X16-V16,2),0)</f>
        <v>0</v>
      </c>
      <c r="AA16" s="372"/>
      <c r="AB16" s="367">
        <f>IF(D16=Persönliche_Daten!$D$24,Persönliche_Daten!$H$24,IF(D16=Persönliche_Daten!$D$26,0,IF(BF16&gt;0,0,IF(C16=2,Persönliche_Daten!$P$17,IF(C16=3,Persönliche_Daten!$Q$17,IF(C16=4,Persönliche_Daten!$R$17,IF(C16=5,Persönliche_Daten!$S$17,IF(C16=6,Persönliche_Daten!$T$17))))))+IF(C16=7,Persönliche_Daten!$U$17,IF(C16=1,Persönliche_Daten!$V$17,0)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46300</v>
      </c>
      <c r="C17" s="60">
        <f t="shared" si="19"/>
        <v>2</v>
      </c>
      <c r="D17" s="210">
        <f t="shared" si="20"/>
        <v>46300</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$17,IF(C17=3,Persönliche_Daten!$H$17,IF(C17=4,Persönliche_Daten!$I$17,IF(C17=5,Persönliche_Daten!$J$17,IF(C17=6,Persönliche_Daten!$K$17))))))+IF(C17=7,Persönliche_Daten!$L$17,IF(C17=1,Persönliche_Daten!$M$17,0))))</f>
        <v>0</v>
      </c>
      <c r="W17" s="397"/>
      <c r="X17" s="369">
        <f t="shared" si="0"/>
        <v>0</v>
      </c>
      <c r="Y17" s="370"/>
      <c r="Z17" s="371">
        <f t="shared" si="25"/>
        <v>0</v>
      </c>
      <c r="AA17" s="372"/>
      <c r="AB17" s="367">
        <f>IF(D17=Persönliche_Daten!$D$24,Persönliche_Daten!$H$24,IF(D17=Persönliche_Daten!$D$26,0,IF(BF17&gt;0,0,IF(C17=2,Persönliche_Daten!$P$17,IF(C17=3,Persönliche_Daten!$Q$17,IF(C17=4,Persönliche_Daten!$R$17,IF(C17=5,Persönliche_Daten!$S$17,IF(C17=6,Persönliche_Daten!$T$17))))))+IF(C17=7,Persönliche_Daten!$U$17,IF(C17=1,Persönliche_Daten!$V$17,0)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46301</v>
      </c>
      <c r="C18" s="60">
        <f t="shared" si="19"/>
        <v>3</v>
      </c>
      <c r="D18" s="210">
        <f t="shared" si="20"/>
        <v>46301</v>
      </c>
      <c r="E18" s="211"/>
      <c r="F18" s="6"/>
      <c r="G18" s="6"/>
      <c r="H18" s="114"/>
      <c r="I18" s="203"/>
      <c r="J18" s="96"/>
      <c r="K18" s="7"/>
      <c r="L18" s="105">
        <f t="shared" si="21"/>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$17,IF(C18=3,Persönliche_Daten!$H$17,IF(C18=4,Persönliche_Daten!$I$17,IF(C18=5,Persönliche_Daten!$J$17,IF(C18=6,Persönliche_Daten!$K$17))))))+IF(C18=7,Persönliche_Daten!$L$17,IF(C18=1,Persönliche_Daten!$M$17,0))))</f>
        <v>0</v>
      </c>
      <c r="W18" s="397"/>
      <c r="X18" s="369">
        <f t="shared" si="0"/>
        <v>0</v>
      </c>
      <c r="Y18" s="370"/>
      <c r="Z18" s="371">
        <f t="shared" si="25"/>
        <v>0</v>
      </c>
      <c r="AA18" s="372"/>
      <c r="AB18" s="367">
        <f>IF(D18=Persönliche_Daten!$D$24,Persönliche_Daten!$H$24,IF(D18=Persönliche_Daten!$D$26,0,IF(BF18&gt;0,0,IF(C18=2,Persönliche_Daten!$P$17,IF(C18=3,Persönliche_Daten!$Q$17,IF(C18=4,Persönliche_Daten!$R$17,IF(C18=5,Persönliche_Daten!$S$17,IF(C18=6,Persönliche_Daten!$T$17))))))+IF(C18=7,Persönliche_Daten!$U$17,IF(C18=1,Persönliche_Daten!$V$17,0)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46302</v>
      </c>
      <c r="C19" s="60">
        <f t="shared" si="19"/>
        <v>4</v>
      </c>
      <c r="D19" s="210">
        <f t="shared" si="20"/>
        <v>46302</v>
      </c>
      <c r="E19" s="211"/>
      <c r="F19" s="6"/>
      <c r="G19" s="6"/>
      <c r="H19" s="114"/>
      <c r="I19" s="203"/>
      <c r="J19" s="96"/>
      <c r="K19" s="7"/>
      <c r="L19" s="105">
        <f>(K19-J19)*24</f>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$17,IF(C19=3,Persönliche_Daten!$H$17,IF(C19=4,Persönliche_Daten!$I$17,IF(C19=5,Persönliche_Daten!$J$17,IF(C19=6,Persönliche_Daten!$K$17))))))+IF(C19=7,Persönliche_Daten!$L$17,IF(C19=1,Persönliche_Daten!$M$17,0))))</f>
        <v>0</v>
      </c>
      <c r="W19" s="397"/>
      <c r="X19" s="369">
        <f t="shared" si="0"/>
        <v>0</v>
      </c>
      <c r="Y19" s="370"/>
      <c r="Z19" s="371">
        <f t="shared" si="25"/>
        <v>0</v>
      </c>
      <c r="AA19" s="372"/>
      <c r="AB19" s="367">
        <f>IF(D19=Persönliche_Daten!$D$24,Persönliche_Daten!$H$24,IF(D19=Persönliche_Daten!$D$26,0,IF(BF19&gt;0,0,IF(C19=2,Persönliche_Daten!$P$17,IF(C19=3,Persönliche_Daten!$Q$17,IF(C19=4,Persönliche_Daten!$R$17,IF(C19=5,Persönliche_Daten!$S$17,IF(C19=6,Persönliche_Daten!$T$17))))))+IF(C19=7,Persönliche_Daten!$U$17,IF(C19=1,Persönliche_Daten!$V$17,0)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46303</v>
      </c>
      <c r="C20" s="60">
        <f t="shared" si="19"/>
        <v>5</v>
      </c>
      <c r="D20" s="210">
        <f t="shared" si="20"/>
        <v>46303</v>
      </c>
      <c r="E20" s="211"/>
      <c r="F20" s="6"/>
      <c r="G20" s="6"/>
      <c r="H20" s="114"/>
      <c r="I20" s="203"/>
      <c r="J20" s="96"/>
      <c r="K20" s="7"/>
      <c r="L20" s="105">
        <f t="shared" si="21"/>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$17,IF(C20=3,Persönliche_Daten!$H$17,IF(C20=4,Persönliche_Daten!$I$17,IF(C20=5,Persönliche_Daten!$J$17,IF(C20=6,Persönliche_Daten!$K$17))))))+IF(C20=7,Persönliche_Daten!$L$17,IF(C20=1,Persönliche_Daten!$M$17,0))))</f>
        <v>0</v>
      </c>
      <c r="W20" s="397"/>
      <c r="X20" s="369">
        <f t="shared" si="0"/>
        <v>0</v>
      </c>
      <c r="Y20" s="370"/>
      <c r="Z20" s="371">
        <f t="shared" si="25"/>
        <v>0</v>
      </c>
      <c r="AA20" s="372"/>
      <c r="AB20" s="367">
        <f>IF(D20=Persönliche_Daten!$D$24,Persönliche_Daten!$H$24,IF(D20=Persönliche_Daten!$D$26,0,IF(BF20&gt;0,0,IF(C20=2,Persönliche_Daten!$P$17,IF(C20=3,Persönliche_Daten!$Q$17,IF(C20=4,Persönliche_Daten!$R$17,IF(C20=5,Persönliche_Daten!$S$17,IF(C20=6,Persönliche_Daten!$T$17))))))+IF(C20=7,Persönliche_Daten!$U$17,IF(C20=1,Persönliche_Daten!$V$17,0)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46304</v>
      </c>
      <c r="C21" s="60">
        <f t="shared" si="19"/>
        <v>6</v>
      </c>
      <c r="D21" s="210">
        <f t="shared" si="20"/>
        <v>46304</v>
      </c>
      <c r="E21" s="211"/>
      <c r="F21" s="6"/>
      <c r="G21" s="6"/>
      <c r="H21" s="114"/>
      <c r="I21" s="203"/>
      <c r="J21" s="96"/>
      <c r="K21" s="7"/>
      <c r="L21" s="105">
        <f t="shared" si="21"/>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$17,IF(C21=3,Persönliche_Daten!$H$17,IF(C21=4,Persönliche_Daten!$I$17,IF(C21=5,Persönliche_Daten!$J$17,IF(C21=6,Persönliche_Daten!$K$17))))))+IF(C21=7,Persönliche_Daten!$L$17,IF(C21=1,Persönliche_Daten!$M$17,0))))</f>
        <v>0</v>
      </c>
      <c r="W21" s="397"/>
      <c r="X21" s="369">
        <f t="shared" si="0"/>
        <v>0</v>
      </c>
      <c r="Y21" s="370"/>
      <c r="Z21" s="371">
        <f t="shared" si="25"/>
        <v>0</v>
      </c>
      <c r="AA21" s="372"/>
      <c r="AB21" s="367">
        <f>IF(D21=Persönliche_Daten!$D$24,Persönliche_Daten!$H$24,IF(D21=Persönliche_Daten!$D$26,0,IF(BF21&gt;0,0,IF(C21=2,Persönliche_Daten!$P$17,IF(C21=3,Persönliche_Daten!$Q$17,IF(C21=4,Persönliche_Daten!$R$17,IF(C21=5,Persönliche_Daten!$S$17,IF(C21=6,Persönliche_Daten!$T$17))))))+IF(C21=7,Persönliche_Daten!$U$17,IF(C21=1,Persönliche_Daten!$V$17,0)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46305</v>
      </c>
      <c r="C22" s="60">
        <f t="shared" si="19"/>
        <v>7</v>
      </c>
      <c r="D22" s="210">
        <f t="shared" si="20"/>
        <v>46305</v>
      </c>
      <c r="E22" s="211"/>
      <c r="F22" s="6"/>
      <c r="G22" s="6"/>
      <c r="H22" s="114"/>
      <c r="I22" s="203"/>
      <c r="J22" s="96"/>
      <c r="K22" s="7"/>
      <c r="L22" s="105">
        <f t="shared" si="21"/>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$17,IF(C22=3,Persönliche_Daten!$H$17,IF(C22=4,Persönliche_Daten!$I$17,IF(C22=5,Persönliche_Daten!$J$17,IF(C22=6,Persönliche_Daten!$K$17))))))+IF(C22=7,Persönliche_Daten!$L$17,IF(C22=1,Persönliche_Daten!$M$17,0))))</f>
        <v>0</v>
      </c>
      <c r="W22" s="397"/>
      <c r="X22" s="369">
        <f t="shared" si="0"/>
        <v>0</v>
      </c>
      <c r="Y22" s="370"/>
      <c r="Z22" s="371">
        <f t="shared" si="25"/>
        <v>0</v>
      </c>
      <c r="AA22" s="372"/>
      <c r="AB22" s="367">
        <f>IF(D22=Persönliche_Daten!$D$24,Persönliche_Daten!$H$24,IF(D22=Persönliche_Daten!$D$26,0,IF(BF22&gt;0,0,IF(C22=2,Persönliche_Daten!$P$17,IF(C22=3,Persönliche_Daten!$Q$17,IF(C22=4,Persönliche_Daten!$R$17,IF(C22=5,Persönliche_Daten!$S$17,IF(C22=6,Persönliche_Daten!$T$17))))))+IF(C22=7,Persönliche_Daten!$U$17,IF(C22=1,Persönliche_Daten!$V$17,0)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46306</v>
      </c>
      <c r="C23" s="60">
        <f t="shared" si="19"/>
        <v>1</v>
      </c>
      <c r="D23" s="210">
        <f t="shared" si="20"/>
        <v>46306</v>
      </c>
      <c r="E23" s="211"/>
      <c r="F23" s="6"/>
      <c r="G23" s="6"/>
      <c r="H23" s="114"/>
      <c r="I23" s="203"/>
      <c r="J23" s="96"/>
      <c r="K23" s="7"/>
      <c r="L23" s="105">
        <f t="shared" si="21"/>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$17,IF(C23=3,Persönliche_Daten!$H$17,IF(C23=4,Persönliche_Daten!$I$17,IF(C23=5,Persönliche_Daten!$J$17,IF(C23=6,Persönliche_Daten!$K$17))))))+IF(C23=7,Persönliche_Daten!$L$17,IF(C23=1,Persönliche_Daten!$M$17,0))))</f>
        <v>0</v>
      </c>
      <c r="W23" s="397"/>
      <c r="X23" s="369">
        <f t="shared" si="0"/>
        <v>0</v>
      </c>
      <c r="Y23" s="370"/>
      <c r="Z23" s="371">
        <f t="shared" si="25"/>
        <v>0</v>
      </c>
      <c r="AA23" s="372"/>
      <c r="AB23" s="367">
        <f>IF(D23=Persönliche_Daten!$D$24,Persönliche_Daten!$H$24,IF(D23=Persönliche_Daten!$D$26,0,IF(BF23&gt;0,0,IF(C23=2,Persönliche_Daten!$P$17,IF(C23=3,Persönliche_Daten!$Q$17,IF(C23=4,Persönliche_Daten!$R$17,IF(C23=5,Persönliche_Daten!$S$17,IF(C23=6,Persönliche_Daten!$T$17))))))+IF(C23=7,Persönliche_Daten!$U$17,IF(C23=1,Persönliche_Daten!$V$17,0)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46307</v>
      </c>
      <c r="C24" s="60">
        <f t="shared" si="19"/>
        <v>2</v>
      </c>
      <c r="D24" s="210">
        <f t="shared" si="20"/>
        <v>46307</v>
      </c>
      <c r="E24" s="211"/>
      <c r="F24" s="6"/>
      <c r="G24" s="6"/>
      <c r="H24" s="114"/>
      <c r="I24" s="203"/>
      <c r="J24" s="96"/>
      <c r="K24" s="7"/>
      <c r="L24" s="105">
        <f t="shared" si="21"/>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$17,IF(C24=3,Persönliche_Daten!$H$17,IF(C24=4,Persönliche_Daten!$I$17,IF(C24=5,Persönliche_Daten!$J$17,IF(C24=6,Persönliche_Daten!$K$17))))))+IF(C24=7,Persönliche_Daten!$L$17,IF(C24=1,Persönliche_Daten!$M$17,0))))</f>
        <v>0</v>
      </c>
      <c r="W24" s="397"/>
      <c r="X24" s="369">
        <f t="shared" si="0"/>
        <v>0</v>
      </c>
      <c r="Y24" s="370"/>
      <c r="Z24" s="371">
        <f t="shared" si="25"/>
        <v>0</v>
      </c>
      <c r="AA24" s="372"/>
      <c r="AB24" s="367">
        <f>IF(D24=Persönliche_Daten!$D$24,Persönliche_Daten!$H$24,IF(D24=Persönliche_Daten!$D$26,0,IF(BF24&gt;0,0,IF(C24=2,Persönliche_Daten!$P$17,IF(C24=3,Persönliche_Daten!$Q$17,IF(C24=4,Persönliche_Daten!$R$17,IF(C24=5,Persönliche_Daten!$S$17,IF(C24=6,Persönliche_Daten!$T$17))))))+IF(C24=7,Persönliche_Daten!$U$17,IF(C24=1,Persönliche_Daten!$V$17,0)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46308</v>
      </c>
      <c r="C25" s="60">
        <f t="shared" si="19"/>
        <v>3</v>
      </c>
      <c r="D25" s="210">
        <f t="shared" si="20"/>
        <v>46308</v>
      </c>
      <c r="E25" s="211"/>
      <c r="F25" s="6"/>
      <c r="G25" s="6"/>
      <c r="H25" s="114"/>
      <c r="I25" s="203"/>
      <c r="J25" s="96"/>
      <c r="K25" s="7"/>
      <c r="L25" s="105">
        <f t="shared" si="21"/>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$17,IF(C25=3,Persönliche_Daten!$H$17,IF(C25=4,Persönliche_Daten!$I$17,IF(C25=5,Persönliche_Daten!$J$17,IF(C25=6,Persönliche_Daten!$K$17))))))+IF(C25=7,Persönliche_Daten!$L$17,IF(C25=1,Persönliche_Daten!$M$17,0))))</f>
        <v>0</v>
      </c>
      <c r="W25" s="397"/>
      <c r="X25" s="369">
        <f t="shared" si="0"/>
        <v>0</v>
      </c>
      <c r="Y25" s="370"/>
      <c r="Z25" s="371">
        <f t="shared" si="25"/>
        <v>0</v>
      </c>
      <c r="AA25" s="372"/>
      <c r="AB25" s="367">
        <f>IF(D25=Persönliche_Daten!$D$24,Persönliche_Daten!$H$24,IF(D25=Persönliche_Daten!$D$26,0,IF(BF25&gt;0,0,IF(C25=2,Persönliche_Daten!$P$17,IF(C25=3,Persönliche_Daten!$Q$17,IF(C25=4,Persönliche_Daten!$R$17,IF(C25=5,Persönliche_Daten!$S$17,IF(C25=6,Persönliche_Daten!$T$17))))))+IF(C25=7,Persönliche_Daten!$U$17,IF(C25=1,Persönliche_Daten!$V$17,0)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46309</v>
      </c>
      <c r="C26" s="60">
        <f t="shared" si="19"/>
        <v>4</v>
      </c>
      <c r="D26" s="210">
        <f t="shared" si="20"/>
        <v>46309</v>
      </c>
      <c r="E26" s="211"/>
      <c r="F26" s="6"/>
      <c r="G26" s="6"/>
      <c r="H26" s="114"/>
      <c r="I26" s="203"/>
      <c r="J26" s="96"/>
      <c r="K26" s="7"/>
      <c r="L26" s="105">
        <f>(K26-J26)*24</f>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$17,IF(C26=3,Persönliche_Daten!$H$17,IF(C26=4,Persönliche_Daten!$I$17,IF(C26=5,Persönliche_Daten!$J$17,IF(C26=6,Persönliche_Daten!$K$17))))))+IF(C26=7,Persönliche_Daten!$L$17,IF(C26=1,Persönliche_Daten!$M$17,0))))</f>
        <v>0</v>
      </c>
      <c r="W26" s="397"/>
      <c r="X26" s="369">
        <f t="shared" si="0"/>
        <v>0</v>
      </c>
      <c r="Y26" s="370"/>
      <c r="Z26" s="371">
        <f t="shared" si="25"/>
        <v>0</v>
      </c>
      <c r="AA26" s="372"/>
      <c r="AB26" s="367">
        <f>IF(D26=Persönliche_Daten!$D$24,Persönliche_Daten!$H$24,IF(D26=Persönliche_Daten!$D$26,0,IF(BF26&gt;0,0,IF(C26=2,Persönliche_Daten!$P$17,IF(C26=3,Persönliche_Daten!$Q$17,IF(C26=4,Persönliche_Daten!$R$17,IF(C26=5,Persönliche_Daten!$S$17,IF(C26=6,Persönliche_Daten!$T$17))))))+IF(C26=7,Persönliche_Daten!$U$17,IF(C26=1,Persönliche_Daten!$V$17,0)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46310</v>
      </c>
      <c r="C27" s="60">
        <f t="shared" si="19"/>
        <v>5</v>
      </c>
      <c r="D27" s="210">
        <f t="shared" si="20"/>
        <v>46310</v>
      </c>
      <c r="E27" s="211"/>
      <c r="F27" s="6"/>
      <c r="G27" s="6"/>
      <c r="H27" s="114"/>
      <c r="I27" s="203"/>
      <c r="J27" s="96"/>
      <c r="K27" s="7"/>
      <c r="L27" s="105">
        <f t="shared" si="21"/>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$17,IF(C27=3,Persönliche_Daten!$H$17,IF(C27=4,Persönliche_Daten!$I$17,IF(C27=5,Persönliche_Daten!$J$17,IF(C27=6,Persönliche_Daten!$K$17))))))+IF(C27=7,Persönliche_Daten!$L$17,IF(C27=1,Persönliche_Daten!$M$17,0))))</f>
        <v>0</v>
      </c>
      <c r="W27" s="397"/>
      <c r="X27" s="369">
        <f t="shared" si="0"/>
        <v>0</v>
      </c>
      <c r="Y27" s="370"/>
      <c r="Z27" s="371">
        <f t="shared" si="25"/>
        <v>0</v>
      </c>
      <c r="AA27" s="372"/>
      <c r="AB27" s="367">
        <f>IF(D27=Persönliche_Daten!$D$24,Persönliche_Daten!$H$24,IF(D27=Persönliche_Daten!$D$26,0,IF(BF27&gt;0,0,IF(C27=2,Persönliche_Daten!$P$17,IF(C27=3,Persönliche_Daten!$Q$17,IF(C27=4,Persönliche_Daten!$R$17,IF(C27=5,Persönliche_Daten!$S$17,IF(C27=6,Persönliche_Daten!$T$17))))))+IF(C27=7,Persönliche_Daten!$U$17,IF(C27=1,Persönliche_Daten!$V$17,0)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46311</v>
      </c>
      <c r="C28" s="60">
        <f t="shared" si="19"/>
        <v>6</v>
      </c>
      <c r="D28" s="210">
        <f t="shared" si="20"/>
        <v>46311</v>
      </c>
      <c r="E28" s="211"/>
      <c r="F28" s="6"/>
      <c r="G28" s="6"/>
      <c r="H28" s="114"/>
      <c r="I28" s="203"/>
      <c r="J28" s="96"/>
      <c r="K28" s="7"/>
      <c r="L28" s="105">
        <f t="shared" si="21"/>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$17,IF(C28=3,Persönliche_Daten!$H$17,IF(C28=4,Persönliche_Daten!$I$17,IF(C28=5,Persönliche_Daten!$J$17,IF(C28=6,Persönliche_Daten!$K$17))))))+IF(C28=7,Persönliche_Daten!$L$17,IF(C28=1,Persönliche_Daten!$M$17,0))))</f>
        <v>0</v>
      </c>
      <c r="W28" s="397"/>
      <c r="X28" s="369">
        <f t="shared" si="0"/>
        <v>0</v>
      </c>
      <c r="Y28" s="370"/>
      <c r="Z28" s="371">
        <f t="shared" si="25"/>
        <v>0</v>
      </c>
      <c r="AA28" s="372"/>
      <c r="AB28" s="367">
        <f>IF(D28=Persönliche_Daten!$D$24,Persönliche_Daten!$H$24,IF(D28=Persönliche_Daten!$D$26,0,IF(BF28&gt;0,0,IF(C28=2,Persönliche_Daten!$P$17,IF(C28=3,Persönliche_Daten!$Q$17,IF(C28=4,Persönliche_Daten!$R$17,IF(C28=5,Persönliche_Daten!$S$17,IF(C28=6,Persönliche_Daten!$T$17))))))+IF(C28=7,Persönliche_Daten!$U$17,IF(C28=1,Persönliche_Daten!$V$17,0)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46312</v>
      </c>
      <c r="C29" s="60">
        <f t="shared" si="19"/>
        <v>7</v>
      </c>
      <c r="D29" s="210">
        <f t="shared" si="20"/>
        <v>46312</v>
      </c>
      <c r="E29" s="211"/>
      <c r="F29" s="6"/>
      <c r="G29" s="6"/>
      <c r="H29" s="114"/>
      <c r="I29" s="203"/>
      <c r="J29" s="96"/>
      <c r="K29" s="7"/>
      <c r="L29" s="105">
        <f t="shared" si="21"/>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$17,IF(C29=3,Persönliche_Daten!$H$17,IF(C29=4,Persönliche_Daten!$I$17,IF(C29=5,Persönliche_Daten!$J$17,IF(C29=6,Persönliche_Daten!$K$17))))))+IF(C29=7,Persönliche_Daten!$L$17,IF(C29=1,Persönliche_Daten!$M$17,0))))</f>
        <v>0</v>
      </c>
      <c r="W29" s="397"/>
      <c r="X29" s="369">
        <f t="shared" si="0"/>
        <v>0</v>
      </c>
      <c r="Y29" s="370"/>
      <c r="Z29" s="371">
        <f t="shared" si="25"/>
        <v>0</v>
      </c>
      <c r="AA29" s="372"/>
      <c r="AB29" s="367">
        <f>IF(D29=Persönliche_Daten!$D$24,Persönliche_Daten!$H$24,IF(D29=Persönliche_Daten!$D$26,0,IF(BF29&gt;0,0,IF(C29=2,Persönliche_Daten!$P$17,IF(C29=3,Persönliche_Daten!$Q$17,IF(C29=4,Persönliche_Daten!$R$17,IF(C29=5,Persönliche_Daten!$S$17,IF(C29=6,Persönliche_Daten!$T$17))))))+IF(C29=7,Persönliche_Daten!$U$17,IF(C29=1,Persönliche_Daten!$V$17,0)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46313</v>
      </c>
      <c r="C30" s="60">
        <f t="shared" si="19"/>
        <v>1</v>
      </c>
      <c r="D30" s="210">
        <f t="shared" si="20"/>
        <v>46313</v>
      </c>
      <c r="E30" s="211"/>
      <c r="F30" s="6"/>
      <c r="G30" s="6"/>
      <c r="H30" s="114"/>
      <c r="I30" s="203"/>
      <c r="J30" s="96"/>
      <c r="K30" s="7"/>
      <c r="L30" s="105">
        <f t="shared" si="21"/>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$17,IF(C30=3,Persönliche_Daten!$H$17,IF(C30=4,Persönliche_Daten!$I$17,IF(C30=5,Persönliche_Daten!$J$17,IF(C30=6,Persönliche_Daten!$K$17))))))+IF(C30=7,Persönliche_Daten!$L$17,IF(C30=1,Persönliche_Daten!$M$17,0))))</f>
        <v>0</v>
      </c>
      <c r="W30" s="397"/>
      <c r="X30" s="369">
        <f t="shared" si="0"/>
        <v>0</v>
      </c>
      <c r="Y30" s="370"/>
      <c r="Z30" s="371">
        <f t="shared" si="25"/>
        <v>0</v>
      </c>
      <c r="AA30" s="372"/>
      <c r="AB30" s="367">
        <f>IF(D30=Persönliche_Daten!$D$24,Persönliche_Daten!$H$24,IF(D30=Persönliche_Daten!$D$26,0,IF(BF30&gt;0,0,IF(C30=2,Persönliche_Daten!$P$17,IF(C30=3,Persönliche_Daten!$Q$17,IF(C30=4,Persönliche_Daten!$R$17,IF(C30=5,Persönliche_Daten!$S$17,IF(C30=6,Persönliche_Daten!$T$17))))))+IF(C30=7,Persönliche_Daten!$U$17,IF(C30=1,Persönliche_Daten!$V$17,0)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46314</v>
      </c>
      <c r="C31" s="60">
        <f t="shared" si="19"/>
        <v>2</v>
      </c>
      <c r="D31" s="210">
        <f t="shared" si="20"/>
        <v>46314</v>
      </c>
      <c r="E31" s="211"/>
      <c r="F31" s="6"/>
      <c r="G31" s="6"/>
      <c r="H31" s="114"/>
      <c r="I31" s="203"/>
      <c r="J31" s="96"/>
      <c r="K31" s="7"/>
      <c r="L31" s="105">
        <f t="shared" si="21"/>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$17,IF(C31=3,Persönliche_Daten!$H$17,IF(C31=4,Persönliche_Daten!$I$17,IF(C31=5,Persönliche_Daten!$J$17,IF(C31=6,Persönliche_Daten!$K$17))))))+IF(C31=7,Persönliche_Daten!$L$17,IF(C31=1,Persönliche_Daten!$M$17,0))))</f>
        <v>0</v>
      </c>
      <c r="W31" s="397"/>
      <c r="X31" s="369">
        <f t="shared" si="0"/>
        <v>0</v>
      </c>
      <c r="Y31" s="370"/>
      <c r="Z31" s="371">
        <f t="shared" si="25"/>
        <v>0</v>
      </c>
      <c r="AA31" s="372"/>
      <c r="AB31" s="367">
        <f>IF(D31=Persönliche_Daten!$D$24,Persönliche_Daten!$H$24,IF(D31=Persönliche_Daten!$D$26,0,IF(BF31&gt;0,0,IF(C31=2,Persönliche_Daten!$P$17,IF(C31=3,Persönliche_Daten!$Q$17,IF(C31=4,Persönliche_Daten!$R$17,IF(C31=5,Persönliche_Daten!$S$17,IF(C31=6,Persönliche_Daten!$T$17))))))+IF(C31=7,Persönliche_Daten!$U$17,IF(C31=1,Persönliche_Daten!$V$17,0)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46315</v>
      </c>
      <c r="C32" s="60">
        <f t="shared" si="19"/>
        <v>3</v>
      </c>
      <c r="D32" s="210">
        <f t="shared" si="20"/>
        <v>46315</v>
      </c>
      <c r="E32" s="211"/>
      <c r="F32" s="6"/>
      <c r="G32" s="6"/>
      <c r="H32" s="114"/>
      <c r="I32" s="203"/>
      <c r="J32" s="96"/>
      <c r="K32" s="7"/>
      <c r="L32" s="105">
        <f t="shared" si="21"/>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$17,IF(C32=3,Persönliche_Daten!$H$17,IF(C32=4,Persönliche_Daten!$I$17,IF(C32=5,Persönliche_Daten!$J$17,IF(C32=6,Persönliche_Daten!$K$17))))))+IF(C32=7,Persönliche_Daten!$L$17,IF(C32=1,Persönliche_Daten!$M$17,0))))</f>
        <v>0</v>
      </c>
      <c r="W32" s="397"/>
      <c r="X32" s="369">
        <f t="shared" si="0"/>
        <v>0</v>
      </c>
      <c r="Y32" s="370"/>
      <c r="Z32" s="371">
        <f t="shared" si="25"/>
        <v>0</v>
      </c>
      <c r="AA32" s="372"/>
      <c r="AB32" s="367">
        <f>IF(D32=Persönliche_Daten!$D$24,Persönliche_Daten!$H$24,IF(D32=Persönliche_Daten!$D$26,0,IF(BF32&gt;0,0,IF(C32=2,Persönliche_Daten!$P$17,IF(C32=3,Persönliche_Daten!$Q$17,IF(C32=4,Persönliche_Daten!$R$17,IF(C32=5,Persönliche_Daten!$S$17,IF(C32=6,Persönliche_Daten!$T$17))))))+IF(C32=7,Persönliche_Daten!$U$17,IF(C32=1,Persönliche_Daten!$V$17,0)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46316</v>
      </c>
      <c r="C33" s="60">
        <f t="shared" si="19"/>
        <v>4</v>
      </c>
      <c r="D33" s="210">
        <f t="shared" si="20"/>
        <v>46316</v>
      </c>
      <c r="E33" s="211"/>
      <c r="F33" s="6"/>
      <c r="G33" s="6"/>
      <c r="H33" s="114"/>
      <c r="I33" s="203"/>
      <c r="J33" s="96"/>
      <c r="K33" s="7"/>
      <c r="L33" s="105">
        <f>(K33-J33)*24</f>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$17,IF(C33=3,Persönliche_Daten!$H$17,IF(C33=4,Persönliche_Daten!$I$17,IF(C33=5,Persönliche_Daten!$J$17,IF(C33=6,Persönliche_Daten!$K$17))))))+IF(C33=7,Persönliche_Daten!$L$17,IF(C33=1,Persönliche_Daten!$M$17,0))))</f>
        <v>0</v>
      </c>
      <c r="W33" s="397"/>
      <c r="X33" s="369">
        <f t="shared" si="0"/>
        <v>0</v>
      </c>
      <c r="Y33" s="370"/>
      <c r="Z33" s="371">
        <f t="shared" si="25"/>
        <v>0</v>
      </c>
      <c r="AA33" s="372"/>
      <c r="AB33" s="367">
        <f>IF(D33=Persönliche_Daten!$D$24,Persönliche_Daten!$H$24,IF(D33=Persönliche_Daten!$D$26,0,IF(BF33&gt;0,0,IF(C33=2,Persönliche_Daten!$P$17,IF(C33=3,Persönliche_Daten!$Q$17,IF(C33=4,Persönliche_Daten!$R$17,IF(C33=5,Persönliche_Daten!$S$17,IF(C33=6,Persönliche_Daten!$T$17))))))+IF(C33=7,Persönliche_Daten!$U$17,IF(C33=1,Persönliche_Daten!$V$17,0)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46317</v>
      </c>
      <c r="C34" s="60">
        <f t="shared" si="19"/>
        <v>5</v>
      </c>
      <c r="D34" s="210">
        <f t="shared" si="20"/>
        <v>46317</v>
      </c>
      <c r="E34" s="211"/>
      <c r="F34" s="6"/>
      <c r="G34" s="6"/>
      <c r="H34" s="114"/>
      <c r="I34" s="203"/>
      <c r="J34" s="96"/>
      <c r="K34" s="7"/>
      <c r="L34" s="105">
        <f t="shared" si="21"/>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$17,IF(C34=3,Persönliche_Daten!$H$17,IF(C34=4,Persönliche_Daten!$I$17,IF(C34=5,Persönliche_Daten!$J$17,IF(C34=6,Persönliche_Daten!$K$17))))))+IF(C34=7,Persönliche_Daten!$L$17,IF(C34=1,Persönliche_Daten!$M$17,0))))</f>
        <v>0</v>
      </c>
      <c r="W34" s="397"/>
      <c r="X34" s="369">
        <f t="shared" si="0"/>
        <v>0</v>
      </c>
      <c r="Y34" s="370"/>
      <c r="Z34" s="371">
        <f t="shared" si="25"/>
        <v>0</v>
      </c>
      <c r="AA34" s="372"/>
      <c r="AB34" s="367">
        <f>IF(D34=Persönliche_Daten!$D$24,Persönliche_Daten!$H$24,IF(D34=Persönliche_Daten!$D$26,0,IF(BF34&gt;0,0,IF(C34=2,Persönliche_Daten!$P$17,IF(C34=3,Persönliche_Daten!$Q$17,IF(C34=4,Persönliche_Daten!$R$17,IF(C34=5,Persönliche_Daten!$S$17,IF(C34=6,Persönliche_Daten!$T$17))))))+IF(C34=7,Persönliche_Daten!$U$17,IF(C34=1,Persönliche_Daten!$V$17,0)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46318</v>
      </c>
      <c r="C35" s="60">
        <f t="shared" si="19"/>
        <v>6</v>
      </c>
      <c r="D35" s="210">
        <f t="shared" si="20"/>
        <v>46318</v>
      </c>
      <c r="E35" s="211"/>
      <c r="F35" s="6"/>
      <c r="G35" s="6"/>
      <c r="H35" s="114"/>
      <c r="I35" s="203"/>
      <c r="J35" s="96"/>
      <c r="K35" s="7"/>
      <c r="L35" s="105">
        <f t="shared" si="21"/>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$17,IF(C35=3,Persönliche_Daten!$H$17,IF(C35=4,Persönliche_Daten!$I$17,IF(C35=5,Persönliche_Daten!$J$17,IF(C35=6,Persönliche_Daten!$K$17))))))+IF(C35=7,Persönliche_Daten!$L$17,IF(C35=1,Persönliche_Daten!$M$17,0))))</f>
        <v>0</v>
      </c>
      <c r="W35" s="397"/>
      <c r="X35" s="369">
        <f t="shared" si="0"/>
        <v>0</v>
      </c>
      <c r="Y35" s="370"/>
      <c r="Z35" s="371">
        <f t="shared" si="25"/>
        <v>0</v>
      </c>
      <c r="AA35" s="372"/>
      <c r="AB35" s="367">
        <f>IF(D35=Persönliche_Daten!$D$24,Persönliche_Daten!$H$24,IF(D35=Persönliche_Daten!$D$26,0,IF(BF35&gt;0,0,IF(C35=2,Persönliche_Daten!$P$17,IF(C35=3,Persönliche_Daten!$Q$17,IF(C35=4,Persönliche_Daten!$R$17,IF(C35=5,Persönliche_Daten!$S$17,IF(C35=6,Persönliche_Daten!$T$17))))))+IF(C35=7,Persönliche_Daten!$U$17,IF(C35=1,Persönliche_Daten!$V$17,0)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46319</v>
      </c>
      <c r="C36" s="60">
        <f t="shared" si="19"/>
        <v>7</v>
      </c>
      <c r="D36" s="210">
        <f t="shared" si="20"/>
        <v>46319</v>
      </c>
      <c r="E36" s="211"/>
      <c r="F36" s="6"/>
      <c r="G36" s="6"/>
      <c r="H36" s="114"/>
      <c r="I36" s="203"/>
      <c r="J36" s="96"/>
      <c r="K36" s="7"/>
      <c r="L36" s="105">
        <f t="shared" si="21"/>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$17,IF(C36=3,Persönliche_Daten!$H$17,IF(C36=4,Persönliche_Daten!$I$17,IF(C36=5,Persönliche_Daten!$J$17,IF(C36=6,Persönliche_Daten!$K$17))))))+IF(C36=7,Persönliche_Daten!$L$17,IF(C36=1,Persönliche_Daten!$M$17,0))))</f>
        <v>0</v>
      </c>
      <c r="W36" s="397"/>
      <c r="X36" s="369">
        <f t="shared" si="0"/>
        <v>0</v>
      </c>
      <c r="Y36" s="370"/>
      <c r="Z36" s="371">
        <f t="shared" si="25"/>
        <v>0</v>
      </c>
      <c r="AA36" s="372"/>
      <c r="AB36" s="367">
        <f>IF(D36=Persönliche_Daten!$D$24,Persönliche_Daten!$H$24,IF(D36=Persönliche_Daten!$D$26,0,IF(BF36&gt;0,0,IF(C36=2,Persönliche_Daten!$P$17,IF(C36=3,Persönliche_Daten!$Q$17,IF(C36=4,Persönliche_Daten!$R$17,IF(C36=5,Persönliche_Daten!$S$17,IF(C36=6,Persönliche_Daten!$T$17))))))+IF(C36=7,Persönliche_Daten!$U$17,IF(C36=1,Persönliche_Daten!$V$17,0)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46320</v>
      </c>
      <c r="C37" s="60">
        <f t="shared" si="19"/>
        <v>1</v>
      </c>
      <c r="D37" s="210">
        <f t="shared" si="20"/>
        <v>46320</v>
      </c>
      <c r="E37" s="211"/>
      <c r="F37" s="6"/>
      <c r="G37" s="6"/>
      <c r="H37" s="114"/>
      <c r="I37" s="203"/>
      <c r="J37" s="96"/>
      <c r="K37" s="7"/>
      <c r="L37" s="105">
        <f t="shared" si="21"/>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$17,IF(C37=3,Persönliche_Daten!$H$17,IF(C37=4,Persönliche_Daten!$I$17,IF(C37=5,Persönliche_Daten!$J$17,IF(C37=6,Persönliche_Daten!$K$17))))))+IF(C37=7,Persönliche_Daten!$L$17,IF(C37=1,Persönliche_Daten!$M$17,0))))</f>
        <v>0</v>
      </c>
      <c r="W37" s="397"/>
      <c r="X37" s="369">
        <f t="shared" si="0"/>
        <v>0</v>
      </c>
      <c r="Y37" s="370"/>
      <c r="Z37" s="371">
        <f t="shared" si="25"/>
        <v>0</v>
      </c>
      <c r="AA37" s="372"/>
      <c r="AB37" s="367">
        <f>IF(D37=Persönliche_Daten!$D$24,Persönliche_Daten!$H$24,IF(D37=Persönliche_Daten!$D$26,0,IF(BF37&gt;0,0,IF(C37=2,Persönliche_Daten!$P$17,IF(C37=3,Persönliche_Daten!$Q$17,IF(C37=4,Persönliche_Daten!$R$17,IF(C37=5,Persönliche_Daten!$S$17,IF(C37=6,Persönliche_Daten!$T$17))))))+IF(C37=7,Persönliche_Daten!$U$17,IF(C37=1,Persönliche_Daten!$V$17,0)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2:75" s="1" customFormat="1" ht="21.75" customHeight="1" x14ac:dyDescent="0.25">
      <c r="B38" s="59">
        <f t="shared" si="18"/>
        <v>46321</v>
      </c>
      <c r="C38" s="60">
        <f t="shared" si="19"/>
        <v>2</v>
      </c>
      <c r="D38" s="210">
        <f t="shared" si="20"/>
        <v>46321</v>
      </c>
      <c r="E38" s="211"/>
      <c r="F38" s="6"/>
      <c r="G38" s="6"/>
      <c r="H38" s="114"/>
      <c r="I38" s="203"/>
      <c r="J38" s="96"/>
      <c r="K38" s="7"/>
      <c r="L38" s="105">
        <f t="shared" si="21"/>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$17,IF(C38=3,Persönliche_Daten!$H$17,IF(C38=4,Persönliche_Daten!$I$17,IF(C38=5,Persönliche_Daten!$J$17,IF(C38=6,Persönliche_Daten!$K$17))))))+IF(C38=7,Persönliche_Daten!$L$17,IF(C38=1,Persönliche_Daten!$M$17,0))))</f>
        <v>0</v>
      </c>
      <c r="W38" s="397"/>
      <c r="X38" s="369">
        <f t="shared" si="0"/>
        <v>0</v>
      </c>
      <c r="Y38" s="370"/>
      <c r="Z38" s="371">
        <f t="shared" si="25"/>
        <v>0</v>
      </c>
      <c r="AA38" s="372"/>
      <c r="AB38" s="367">
        <f>IF(D38=Persönliche_Daten!$D$24,Persönliche_Daten!$H$24,IF(D38=Persönliche_Daten!$D$26,0,IF(BF38&gt;0,0,IF(C38=2,Persönliche_Daten!$P$17,IF(C38=3,Persönliche_Daten!$Q$17,IF(C38=4,Persönliche_Daten!$R$17,IF(C38=5,Persönliche_Daten!$S$17,IF(C38=6,Persönliche_Daten!$T$17))))))+IF(C38=7,Persönliche_Daten!$U$17,IF(C38=1,Persönliche_Daten!$V$17,0)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46322</v>
      </c>
      <c r="C39" s="60">
        <f t="shared" si="19"/>
        <v>3</v>
      </c>
      <c r="D39" s="210">
        <f t="shared" si="20"/>
        <v>46322</v>
      </c>
      <c r="E39" s="211"/>
      <c r="F39" s="6"/>
      <c r="G39" s="6"/>
      <c r="H39" s="114"/>
      <c r="I39" s="203"/>
      <c r="J39" s="96"/>
      <c r="K39" s="7"/>
      <c r="L39" s="105">
        <f t="shared" si="21"/>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$17,IF(C39=3,Persönliche_Daten!$H$17,IF(C39=4,Persönliche_Daten!$I$17,IF(C39=5,Persönliche_Daten!$J$17,IF(C39=6,Persönliche_Daten!$K$17))))))+IF(C39=7,Persönliche_Daten!$L$17,IF(C39=1,Persönliche_Daten!$M$17,0))))</f>
        <v>0</v>
      </c>
      <c r="W39" s="397"/>
      <c r="X39" s="369">
        <f t="shared" si="0"/>
        <v>0</v>
      </c>
      <c r="Y39" s="370"/>
      <c r="Z39" s="371">
        <f t="shared" si="25"/>
        <v>0</v>
      </c>
      <c r="AA39" s="372"/>
      <c r="AB39" s="367">
        <f>IF(D39=Persönliche_Daten!$D$24,Persönliche_Daten!$H$24,IF(D39=Persönliche_Daten!$D$26,0,IF(BF39&gt;0,0,IF(C39=2,Persönliche_Daten!$P$17,IF(C39=3,Persönliche_Daten!$Q$17,IF(C39=4,Persönliche_Daten!$R$17,IF(C39=5,Persönliche_Daten!$S$17,IF(C39=6,Persönliche_Daten!$T$17))))))+IF(C39=7,Persönliche_Daten!$U$17,IF(C39=1,Persönliche_Daten!$V$17,0)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46323</v>
      </c>
      <c r="C40" s="60">
        <f t="shared" si="19"/>
        <v>4</v>
      </c>
      <c r="D40" s="210">
        <f t="shared" si="20"/>
        <v>46323</v>
      </c>
      <c r="E40" s="211"/>
      <c r="F40" s="6"/>
      <c r="G40" s="6"/>
      <c r="H40" s="114"/>
      <c r="I40" s="203"/>
      <c r="J40" s="96"/>
      <c r="K40" s="7"/>
      <c r="L40" s="105">
        <f>(K40-J40)*24</f>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$17,IF(C40=3,Persönliche_Daten!$H$17,IF(C40=4,Persönliche_Daten!$I$17,IF(C40=5,Persönliche_Daten!$J$17,IF(C40=6,Persönliche_Daten!$K$17))))))+IF(C40=7,Persönliche_Daten!$L$17,IF(C40=1,Persönliche_Daten!$M$17,0))))</f>
        <v>0</v>
      </c>
      <c r="W40" s="397"/>
      <c r="X40" s="369">
        <f t="shared" si="0"/>
        <v>0</v>
      </c>
      <c r="Y40" s="370"/>
      <c r="Z40" s="371">
        <f t="shared" si="25"/>
        <v>0</v>
      </c>
      <c r="AA40" s="372"/>
      <c r="AB40" s="367">
        <f>IF(D40=Persönliche_Daten!$D$24,Persönliche_Daten!$H$24,IF(D40=Persönliche_Daten!$D$26,0,IF(BF40&gt;0,0,IF(C40=2,Persönliche_Daten!$P$17,IF(C40=3,Persönliche_Daten!$Q$17,IF(C40=4,Persönliche_Daten!$R$17,IF(C40=5,Persönliche_Daten!$S$17,IF(C40=6,Persönliche_Daten!$T$17))))))+IF(C40=7,Persönliche_Daten!$U$17,IF(C40=1,Persönliche_Daten!$V$17,0)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46324</v>
      </c>
      <c r="C41" s="60">
        <f t="shared" si="19"/>
        <v>5</v>
      </c>
      <c r="D41" s="210">
        <f t="shared" si="20"/>
        <v>46324</v>
      </c>
      <c r="E41" s="211"/>
      <c r="F41" s="6"/>
      <c r="G41" s="6"/>
      <c r="H41" s="114"/>
      <c r="I41" s="203"/>
      <c r="J41" s="96"/>
      <c r="K41" s="7"/>
      <c r="L41" s="105">
        <f t="shared" si="21"/>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$17,IF(C41=3,Persönliche_Daten!$H$17,IF(C41=4,Persönliche_Daten!$I$17,IF(C41=5,Persönliche_Daten!$J$17,IF(C41=6,Persönliche_Daten!$K$17))))))+IF(C41=7,Persönliche_Daten!$L$17,IF(C41=1,Persönliche_Daten!$M$17,0))))</f>
        <v>0</v>
      </c>
      <c r="W41" s="397"/>
      <c r="X41" s="369">
        <f t="shared" si="0"/>
        <v>0</v>
      </c>
      <c r="Y41" s="370"/>
      <c r="Z41" s="371">
        <f t="shared" si="25"/>
        <v>0</v>
      </c>
      <c r="AA41" s="372"/>
      <c r="AB41" s="367">
        <f>IF(D41=Persönliche_Daten!$D$24,Persönliche_Daten!$H$24,IF(D41=Persönliche_Daten!$D$26,0,IF(BF41&gt;0,0,IF(C41=2,Persönliche_Daten!$P$17,IF(C41=3,Persönliche_Daten!$Q$17,IF(C41=4,Persönliche_Daten!$R$17,IF(C41=5,Persönliche_Daten!$S$17,IF(C41=6,Persönliche_Daten!$T$17))))))+IF(C41=7,Persönliche_Daten!$U$17,IF(C41=1,Persönliche_Daten!$V$17,0)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46325</v>
      </c>
      <c r="C42" s="60">
        <f t="shared" si="19"/>
        <v>6</v>
      </c>
      <c r="D42" s="210">
        <f t="shared" si="20"/>
        <v>46325</v>
      </c>
      <c r="E42" s="211"/>
      <c r="F42" s="6"/>
      <c r="G42" s="6"/>
      <c r="H42" s="114"/>
      <c r="I42" s="203"/>
      <c r="J42" s="96"/>
      <c r="K42" s="7"/>
      <c r="L42" s="105">
        <f t="shared" si="21"/>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$17,IF(C42=3,Persönliche_Daten!$H$17,IF(C42=4,Persönliche_Daten!$I$17,IF(C42=5,Persönliche_Daten!$J$17,IF(C42=6,Persönliche_Daten!$K$17))))))+IF(C42=7,Persönliche_Daten!$L$17,IF(C42=1,Persönliche_Daten!$M$17,0))))</f>
        <v>0</v>
      </c>
      <c r="W42" s="397"/>
      <c r="X42" s="369">
        <f t="shared" si="0"/>
        <v>0</v>
      </c>
      <c r="Y42" s="370"/>
      <c r="Z42" s="371">
        <f t="shared" si="25"/>
        <v>0</v>
      </c>
      <c r="AA42" s="372"/>
      <c r="AB42" s="367">
        <f>IF(D42=Persönliche_Daten!$D$24,Persönliche_Daten!$H$24,IF(D42=Persönliche_Daten!$D$26,0,IF(BF42&gt;0,0,IF(C42=2,Persönliche_Daten!$P$17,IF(C42=3,Persönliche_Daten!$Q$17,IF(C42=4,Persönliche_Daten!$R$17,IF(C42=5,Persönliche_Daten!$S$17,IF(C42=6,Persönliche_Daten!$T$17))))))+IF(C42=7,Persönliche_Daten!$U$17,IF(C42=1,Persönliche_Daten!$V$17,0)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f t="shared" si="18"/>
        <v>46326</v>
      </c>
      <c r="C43" s="116">
        <f t="shared" si="19"/>
        <v>7</v>
      </c>
      <c r="D43" s="212">
        <f t="shared" si="20"/>
        <v>46326</v>
      </c>
      <c r="E43" s="213"/>
      <c r="F43" s="117"/>
      <c r="G43" s="117"/>
      <c r="H43" s="118"/>
      <c r="I43" s="203"/>
      <c r="J43" s="97"/>
      <c r="K43" s="98"/>
      <c r="L43" s="106">
        <f t="shared" si="21"/>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$17,IF(C43=3,Persönliche_Daten!$H$17,IF(C43=4,Persönliche_Daten!$I$17,IF(C43=5,Persönliche_Daten!$J$17,IF(C43=6,Persönliche_Daten!$K$17))))))+IF(C43=7,Persönliche_Daten!$L$17,IF(C43=1,Persönliche_Daten!$M$17,0))))</f>
        <v>0</v>
      </c>
      <c r="W43" s="421"/>
      <c r="X43" s="383">
        <f t="shared" si="0"/>
        <v>0</v>
      </c>
      <c r="Y43" s="384"/>
      <c r="Z43" s="385">
        <f>IF(OR(V43&gt;0,X43&lt;&gt;0),ROUND(X43-V43,2),0)</f>
        <v>0</v>
      </c>
      <c r="AA43" s="386"/>
      <c r="AB43" s="381">
        <f>IF(D43=Persönliche_Daten!$D$24,Persönliche_Daten!$H$24,IF(D43=Persönliche_Daten!$D$26,0,IF(BF43&gt;0,0,IF(C43=2,Persönliche_Daten!$P$17,IF(C43=3,Persönliche_Daten!$Q$17,IF(C43=4,Persönliche_Daten!$R$17,IF(C43=5,Persönliche_Daten!$S$17,IF(C43=6,Persönliche_Daten!$T$17))))))+IF(C43=7,Persönliche_Daten!$U$17,IF(C43=1,Persönliche_Daten!$V$17,0)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September!Z50</f>
        <v>0</v>
      </c>
      <c r="AA49" s="392"/>
      <c r="AE49" s="3" t="s">
        <v>113</v>
      </c>
      <c r="AF49" s="391">
        <f>September!AF50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HTT1KnvaXdxbaudCKAmrAifXRPcwxBiA3A+/kwus+KK0PqHOJfprejZAl4wDqL+nsEjXkqjjKAA25H+sZTSFsw==" saltValue="CV721v8aGJIogM4AcnaB3Q==" spinCount="100000" sheet="1" objects="1" scenarios="1"/>
  <mergeCells count="281">
    <mergeCell ref="AA98:AB98"/>
    <mergeCell ref="AA99:AB99"/>
    <mergeCell ref="AA100:AB100"/>
    <mergeCell ref="AA101:AB101"/>
    <mergeCell ref="AA108:AB108"/>
    <mergeCell ref="AA109:AB109"/>
    <mergeCell ref="AA102:AB102"/>
    <mergeCell ref="AA103:AB103"/>
    <mergeCell ref="AA104:AB104"/>
    <mergeCell ref="AA105:AB105"/>
    <mergeCell ref="AA106:AB106"/>
    <mergeCell ref="AA107:AB107"/>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O46:AP46"/>
    <mergeCell ref="AF49:AG49"/>
    <mergeCell ref="AH49:AI49"/>
    <mergeCell ref="Z50:AA50"/>
    <mergeCell ref="AF50:AG50"/>
    <mergeCell ref="AH50:AI50"/>
    <mergeCell ref="AA76:AB76"/>
    <mergeCell ref="AA78:AB78"/>
    <mergeCell ref="AA79:AB79"/>
    <mergeCell ref="Z48:AA48"/>
    <mergeCell ref="Z49:AA49"/>
    <mergeCell ref="AF48:AG48"/>
    <mergeCell ref="AH48:AI48"/>
    <mergeCell ref="AD46:AE46"/>
    <mergeCell ref="AH46:AI46"/>
    <mergeCell ref="AB42:AC42"/>
    <mergeCell ref="AD42:AE42"/>
    <mergeCell ref="AF42:AG42"/>
    <mergeCell ref="AO42:AP42"/>
    <mergeCell ref="AB43:AC43"/>
    <mergeCell ref="AD43:AE43"/>
    <mergeCell ref="AF43:AG43"/>
    <mergeCell ref="AO43:AP43"/>
    <mergeCell ref="AB44:AC44"/>
    <mergeCell ref="AD44:AE44"/>
    <mergeCell ref="AF44:AG44"/>
    <mergeCell ref="AO44:AP44"/>
    <mergeCell ref="AB39:AC39"/>
    <mergeCell ref="AD39:AE39"/>
    <mergeCell ref="AF39:AG39"/>
    <mergeCell ref="AO39:AP39"/>
    <mergeCell ref="AB40:AC40"/>
    <mergeCell ref="AD40:AE40"/>
    <mergeCell ref="AF40:AG40"/>
    <mergeCell ref="AO40:AP40"/>
    <mergeCell ref="AB41:AC41"/>
    <mergeCell ref="AD41:AE41"/>
    <mergeCell ref="AF41:AG41"/>
    <mergeCell ref="AO41:AP41"/>
    <mergeCell ref="AB36:AC36"/>
    <mergeCell ref="AD36:AE36"/>
    <mergeCell ref="AF36:AG36"/>
    <mergeCell ref="AO36:AP36"/>
    <mergeCell ref="AB37:AC37"/>
    <mergeCell ref="AD37:AE37"/>
    <mergeCell ref="AF37:AG37"/>
    <mergeCell ref="AO37:AP37"/>
    <mergeCell ref="AB38:AC38"/>
    <mergeCell ref="AD38:AE38"/>
    <mergeCell ref="AF38:AG38"/>
    <mergeCell ref="AO38:AP38"/>
    <mergeCell ref="AF33:AG33"/>
    <mergeCell ref="AO33:AP33"/>
    <mergeCell ref="AB34:AC34"/>
    <mergeCell ref="AD34:AE34"/>
    <mergeCell ref="AF34:AG34"/>
    <mergeCell ref="AO34:AP34"/>
    <mergeCell ref="AB35:AC35"/>
    <mergeCell ref="AD35:AE35"/>
    <mergeCell ref="AF35:AG35"/>
    <mergeCell ref="AO35:AP35"/>
    <mergeCell ref="AO30:AP30"/>
    <mergeCell ref="AB31:AC31"/>
    <mergeCell ref="AD31:AE31"/>
    <mergeCell ref="AF31:AG31"/>
    <mergeCell ref="AO31:AP31"/>
    <mergeCell ref="AB32:AC32"/>
    <mergeCell ref="AD32:AE32"/>
    <mergeCell ref="AF32:AG32"/>
    <mergeCell ref="AO32:AP32"/>
    <mergeCell ref="AO27:AP27"/>
    <mergeCell ref="AB28:AC28"/>
    <mergeCell ref="AD28:AE28"/>
    <mergeCell ref="AF28:AG28"/>
    <mergeCell ref="AO28:AP28"/>
    <mergeCell ref="AB29:AC29"/>
    <mergeCell ref="AD29:AE29"/>
    <mergeCell ref="AF29:AG29"/>
    <mergeCell ref="AO29:AP29"/>
    <mergeCell ref="AB27:AC27"/>
    <mergeCell ref="AB24:AC24"/>
    <mergeCell ref="AD24:AE24"/>
    <mergeCell ref="AF24:AG24"/>
    <mergeCell ref="AO24:AP24"/>
    <mergeCell ref="AF25:AG25"/>
    <mergeCell ref="AO25:AP25"/>
    <mergeCell ref="AB26:AC26"/>
    <mergeCell ref="AD26:AE26"/>
    <mergeCell ref="AF26:AG26"/>
    <mergeCell ref="AO26:AP26"/>
    <mergeCell ref="AB25:AC25"/>
    <mergeCell ref="AD25:AE25"/>
    <mergeCell ref="AF21:AG21"/>
    <mergeCell ref="AO21:AP21"/>
    <mergeCell ref="AB22:AC22"/>
    <mergeCell ref="AD22:AE22"/>
    <mergeCell ref="AF22:AG22"/>
    <mergeCell ref="AO22:AP22"/>
    <mergeCell ref="AB21:AC21"/>
    <mergeCell ref="AD21:AE21"/>
    <mergeCell ref="AB23:AC23"/>
    <mergeCell ref="AD23:AE23"/>
    <mergeCell ref="AF23:AG23"/>
    <mergeCell ref="AO23:AP23"/>
    <mergeCell ref="AB18:AC18"/>
    <mergeCell ref="AD18:AE18"/>
    <mergeCell ref="AF18:AG18"/>
    <mergeCell ref="AO18:AP18"/>
    <mergeCell ref="AB19:AC19"/>
    <mergeCell ref="AD19:AE19"/>
    <mergeCell ref="AF19:AG19"/>
    <mergeCell ref="AO19:AP19"/>
    <mergeCell ref="AB20:AC20"/>
    <mergeCell ref="AD20:AE20"/>
    <mergeCell ref="AF20:AG20"/>
    <mergeCell ref="AO20:AP20"/>
    <mergeCell ref="AF11:AG11"/>
    <mergeCell ref="AB13:AC13"/>
    <mergeCell ref="AD13:AE13"/>
    <mergeCell ref="AF13:AG13"/>
    <mergeCell ref="AO13:AP13"/>
    <mergeCell ref="AB14:AC14"/>
    <mergeCell ref="AD14:AE14"/>
    <mergeCell ref="AF14:AG14"/>
    <mergeCell ref="AO14:AP14"/>
    <mergeCell ref="AD11:AE11"/>
    <mergeCell ref="AB15:AC15"/>
    <mergeCell ref="AD15:AE15"/>
    <mergeCell ref="AF15:AG15"/>
    <mergeCell ref="AO15:AP15"/>
    <mergeCell ref="AB16:AC16"/>
    <mergeCell ref="AD16:AE16"/>
    <mergeCell ref="AF16:AG16"/>
    <mergeCell ref="AO16:AP16"/>
    <mergeCell ref="AB17:AC17"/>
    <mergeCell ref="AD17:AE17"/>
    <mergeCell ref="AF17:AG17"/>
    <mergeCell ref="AO17:AP17"/>
    <mergeCell ref="Z36:AA36"/>
    <mergeCell ref="Z29:AA29"/>
    <mergeCell ref="K44:L44"/>
    <mergeCell ref="N44:O44"/>
    <mergeCell ref="T44:U44"/>
    <mergeCell ref="V44:W44"/>
    <mergeCell ref="X44:Y44"/>
    <mergeCell ref="Z44:AA44"/>
    <mergeCell ref="X46:Y46"/>
    <mergeCell ref="V38:W38"/>
    <mergeCell ref="V39:W39"/>
    <mergeCell ref="X38:Y38"/>
    <mergeCell ref="X39:Y39"/>
    <mergeCell ref="V36:W36"/>
    <mergeCell ref="V37:W37"/>
    <mergeCell ref="X36:Y36"/>
    <mergeCell ref="X37:Y37"/>
    <mergeCell ref="X32:Y32"/>
    <mergeCell ref="V34:W34"/>
    <mergeCell ref="V35:W35"/>
    <mergeCell ref="X34:Y34"/>
    <mergeCell ref="X35:Y35"/>
    <mergeCell ref="X33:Y33"/>
    <mergeCell ref="Z30:AA30"/>
    <mergeCell ref="X24:Y24"/>
    <mergeCell ref="X25:Y25"/>
    <mergeCell ref="Z43:AA43"/>
    <mergeCell ref="V43:W43"/>
    <mergeCell ref="Z14:AA14"/>
    <mergeCell ref="Z41:AA41"/>
    <mergeCell ref="Z42:AA42"/>
    <mergeCell ref="Z37:AA37"/>
    <mergeCell ref="V42:W42"/>
    <mergeCell ref="V19:W19"/>
    <mergeCell ref="X42:Y42"/>
    <mergeCell ref="X43:Y43"/>
    <mergeCell ref="X41:Y41"/>
    <mergeCell ref="V40:W40"/>
    <mergeCell ref="V41:W41"/>
    <mergeCell ref="Z39:AA39"/>
    <mergeCell ref="Z40:AA40"/>
    <mergeCell ref="X40:Y40"/>
    <mergeCell ref="Z33:AA33"/>
    <mergeCell ref="Z34:AA34"/>
    <mergeCell ref="Z31:AA31"/>
    <mergeCell ref="Z32:AA32"/>
    <mergeCell ref="Z38:AA38"/>
    <mergeCell ref="Z35:AA35"/>
    <mergeCell ref="V32:W32"/>
    <mergeCell ref="V33:W33"/>
    <mergeCell ref="V30:W30"/>
    <mergeCell ref="AD27:AE27"/>
    <mergeCell ref="AF27:AG27"/>
    <mergeCell ref="Z26:AA26"/>
    <mergeCell ref="Z27:AA27"/>
    <mergeCell ref="V26:W26"/>
    <mergeCell ref="V27:W27"/>
    <mergeCell ref="V31:W31"/>
    <mergeCell ref="X30:Y30"/>
    <mergeCell ref="X31:Y31"/>
    <mergeCell ref="X26:Y26"/>
    <mergeCell ref="X27:Y27"/>
    <mergeCell ref="Z28:AA28"/>
    <mergeCell ref="V28:W28"/>
    <mergeCell ref="V29:W29"/>
    <mergeCell ref="X28:Y28"/>
    <mergeCell ref="X29:Y29"/>
    <mergeCell ref="AB30:AC30"/>
    <mergeCell ref="AD30:AE30"/>
    <mergeCell ref="AF30:AG30"/>
    <mergeCell ref="AB33:AC33"/>
    <mergeCell ref="AD33:AE33"/>
    <mergeCell ref="Z23:AA23"/>
    <mergeCell ref="Z24:AA24"/>
    <mergeCell ref="Z25:AA25"/>
    <mergeCell ref="V24:W24"/>
    <mergeCell ref="V25:W25"/>
    <mergeCell ref="V23:W23"/>
    <mergeCell ref="Z17:AA17"/>
    <mergeCell ref="Z18:AA18"/>
    <mergeCell ref="Z19:AA19"/>
    <mergeCell ref="X18:Y18"/>
    <mergeCell ref="X19:Y19"/>
    <mergeCell ref="X17:Y17"/>
    <mergeCell ref="X22:Y22"/>
    <mergeCell ref="X23:Y23"/>
    <mergeCell ref="Z21:AA21"/>
    <mergeCell ref="Z20:AA20"/>
    <mergeCell ref="Z22:AA22"/>
    <mergeCell ref="V17:W17"/>
    <mergeCell ref="V18:W18"/>
    <mergeCell ref="V20:W20"/>
    <mergeCell ref="V21:W21"/>
    <mergeCell ref="X20:Y20"/>
    <mergeCell ref="V22:W22"/>
    <mergeCell ref="X21:Y21"/>
    <mergeCell ref="H8:L8"/>
    <mergeCell ref="H5:L5"/>
    <mergeCell ref="M5:O5"/>
    <mergeCell ref="H7:L7"/>
    <mergeCell ref="Z16:AA16"/>
    <mergeCell ref="X15:Y15"/>
    <mergeCell ref="Z15:AA15"/>
    <mergeCell ref="X16:Y16"/>
    <mergeCell ref="Z11:AA11"/>
    <mergeCell ref="X13:Y13"/>
    <mergeCell ref="X14:Y14"/>
    <mergeCell ref="X11:Y11"/>
    <mergeCell ref="Z13:AA13"/>
    <mergeCell ref="V13:W13"/>
    <mergeCell ref="V14:W14"/>
    <mergeCell ref="V15:W15"/>
    <mergeCell ref="V16:W16"/>
  </mergeCells>
  <conditionalFormatting sqref="B13:B43">
    <cfRule type="expression" dxfId="80" priority="64" stopIfTrue="1">
      <formula>WEEKDAY(C13)=7</formula>
    </cfRule>
    <cfRule type="expression" dxfId="79" priority="65" stopIfTrue="1">
      <formula>WEEKDAY(C13)=1</formula>
    </cfRule>
  </conditionalFormatting>
  <conditionalFormatting sqref="C13:C43">
    <cfRule type="expression" dxfId="78" priority="66" stopIfTrue="1">
      <formula>WEEKDAY(C13)=7</formula>
    </cfRule>
    <cfRule type="expression" dxfId="77" priority="67" stopIfTrue="1">
      <formula>WEEKDAY(C13)=1</formula>
    </cfRule>
  </conditionalFormatting>
  <conditionalFormatting sqref="D13:D43">
    <cfRule type="expression" dxfId="76" priority="68" stopIfTrue="1">
      <formula>WEEKDAY(C13)=7</formula>
    </cfRule>
    <cfRule type="expression" dxfId="75" priority="69" stopIfTrue="1">
      <formula>WEEKDAY(C13)=1</formula>
    </cfRule>
  </conditionalFormatting>
  <conditionalFormatting sqref="E13:O43 V13:V43">
    <cfRule type="expression" dxfId="74" priority="8" stopIfTrue="1">
      <formula>WEEKDAY($C13)=7</formula>
    </cfRule>
    <cfRule type="expression" dxfId="73" priority="9" stopIfTrue="1">
      <formula>WEEKDAY($C13)=1</formula>
    </cfRule>
  </conditionalFormatting>
  <conditionalFormatting sqref="X13:X43 Z13:Z43">
    <cfRule type="expression" dxfId="72" priority="92" stopIfTrue="1">
      <formula>WEEKDAY($C13)=7</formula>
    </cfRule>
    <cfRule type="expression" dxfId="71" priority="93" stopIfTrue="1">
      <formula>WEEKDAY($C13)=1</formula>
    </cfRule>
  </conditionalFormatting>
  <conditionalFormatting sqref="AB13:AB43">
    <cfRule type="expression" dxfId="70" priority="80" stopIfTrue="1">
      <formula>WEEKDAY($C13)=7</formula>
    </cfRule>
    <cfRule type="expression" dxfId="69" priority="81" stopIfTrue="1">
      <formula>WEEKDAY($C13)=1</formula>
    </cfRule>
  </conditionalFormatting>
  <conditionalFormatting sqref="AD13:AD43">
    <cfRule type="expression" dxfId="68" priority="76" stopIfTrue="1">
      <formula>WEEKDAY($C13)=7</formula>
    </cfRule>
    <cfRule type="expression" dxfId="67" priority="77" stopIfTrue="1">
      <formula>WEEKDAY($C13)=1</formula>
    </cfRule>
  </conditionalFormatting>
  <conditionalFormatting sqref="AF13:AF43">
    <cfRule type="expression" dxfId="66" priority="74" stopIfTrue="1">
      <formula>WEEKDAY($C13)=7</formula>
    </cfRule>
    <cfRule type="expression" dxfId="65" priority="75" stopIfTrue="1">
      <formula>WEEKDAY($C13)=1</formula>
    </cfRule>
  </conditionalFormatting>
  <conditionalFormatting sqref="AH13:AI43">
    <cfRule type="expression" dxfId="64" priority="70" stopIfTrue="1">
      <formula>WEEKDAY($C13)=7</formula>
    </cfRule>
    <cfRule type="expression" dxfId="63" priority="71" stopIfTrue="1">
      <formula>WEEKDAY($C13)=1</formula>
    </cfRule>
  </conditionalFormatting>
  <conditionalFormatting sqref="AW2">
    <cfRule type="expression" dxfId="62" priority="72" stopIfTrue="1">
      <formula>WEEKDAY($C2)=7</formula>
    </cfRule>
    <cfRule type="expression" dxfId="61" priority="73" stopIfTrue="1">
      <formula>WEEKDAY($C2)=1</formula>
    </cfRule>
  </conditionalFormatting>
  <conditionalFormatting sqref="P13:R28">
    <cfRule type="expression" dxfId="60" priority="7" stopIfTrue="1">
      <formula>WEEKDAY($C13)=7</formula>
    </cfRule>
  </conditionalFormatting>
  <conditionalFormatting sqref="P29:R43">
    <cfRule type="expression" dxfId="59" priority="6" stopIfTrue="1">
      <formula>WEEKDAY($C29)=7</formula>
    </cfRule>
  </conditionalFormatting>
  <conditionalFormatting sqref="P13:R43">
    <cfRule type="expression" dxfId="58" priority="5" stopIfTrue="1">
      <formula>WEEKDAY($C13)=1</formula>
    </cfRule>
  </conditionalFormatting>
  <conditionalFormatting sqref="S13:U28">
    <cfRule type="expression" dxfId="57" priority="4" stopIfTrue="1">
      <formula>WEEKDAY($C13)=7</formula>
    </cfRule>
  </conditionalFormatting>
  <conditionalFormatting sqref="S29:U43">
    <cfRule type="expression" dxfId="56" priority="2" stopIfTrue="1">
      <formula>WEEKDAY($C29)=7</formula>
    </cfRule>
  </conditionalFormatting>
  <conditionalFormatting sqref="S29:U43">
    <cfRule type="expression" dxfId="55" priority="3" stopIfTrue="1">
      <formula>WEEKDAY($C29)=1</formula>
    </cfRule>
  </conditionalFormatting>
  <conditionalFormatting sqref="S13:U28">
    <cfRule type="expression" dxfId="54" priority="1" stopIfTrue="1">
      <formula>WEEKDAY($C13)=1</formula>
    </cfRule>
  </conditionalFormatting>
  <dataValidations count="1">
    <dataValidation type="time" allowBlank="1" showInputMessage="1" showErrorMessage="1" error="Zeit ungültig" sqref="S13" xr:uid="{00000000-0002-0000-0B00-000000000000}">
      <formula1>0.5</formula1>
      <formula2>0.75</formula2>
    </dataValidation>
  </dataValidations>
  <pageMargins left="0" right="0" top="0" bottom="0" header="0" footer="0"/>
  <pageSetup paperSize="9" scale="5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AF15" sqref="AF15:AG15"/>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Persönliche_Daten!F18&amp;" "&amp;Persönliche_Daten!F2</f>
        <v>November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Jahresübersicht!H21</f>
        <v>0</v>
      </c>
      <c r="P8" s="358"/>
      <c r="Q8" s="358"/>
      <c r="R8" s="358"/>
      <c r="S8" s="271"/>
      <c r="T8" s="266" t="s">
        <v>17</v>
      </c>
      <c r="U8" s="284">
        <f>Persönliche_Daten!G18</f>
        <v>0</v>
      </c>
      <c r="V8" s="284">
        <f>Persönliche_Daten!H18</f>
        <v>0</v>
      </c>
      <c r="W8" s="284">
        <f>Persönliche_Daten!I18</f>
        <v>0</v>
      </c>
      <c r="X8" s="284">
        <f>Persönliche_Daten!J18</f>
        <v>0</v>
      </c>
      <c r="Y8" s="284">
        <f>Persönliche_Daten!K18</f>
        <v>0</v>
      </c>
      <c r="Z8" s="284">
        <f>Persönliche_Daten!L18</f>
        <v>0</v>
      </c>
      <c r="AA8" s="284">
        <f>Persönliche_Daten!M18</f>
        <v>0</v>
      </c>
      <c r="AB8" s="266" t="s">
        <v>17</v>
      </c>
      <c r="AC8" s="284">
        <f>Persönliche_Daten!P18</f>
        <v>0</v>
      </c>
      <c r="AD8" s="284">
        <f>Persönliche_Daten!Q18</f>
        <v>0</v>
      </c>
      <c r="AE8" s="284">
        <f>Persönliche_Daten!R18</f>
        <v>0</v>
      </c>
      <c r="AF8" s="284">
        <f>Persönliche_Daten!S18</f>
        <v>0</v>
      </c>
      <c r="AG8" s="284">
        <f>Persönliche_Daten!T18</f>
        <v>0</v>
      </c>
      <c r="AH8" s="284">
        <f>Persönliche_Daten!U18</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Persönliche_Daten!AB15</f>
        <v>46327</v>
      </c>
      <c r="C13" s="111">
        <f>WEEKDAY(B13)</f>
        <v>1</v>
      </c>
      <c r="D13" s="201">
        <f>Persönliche_Daten!AB15</f>
        <v>46327</v>
      </c>
      <c r="E13" s="202" t="s">
        <v>58</v>
      </c>
      <c r="F13" s="112"/>
      <c r="G13" s="112"/>
      <c r="H13" s="113" t="s">
        <v>67</v>
      </c>
      <c r="I13" s="203"/>
      <c r="J13" s="92"/>
      <c r="K13" s="93"/>
      <c r="L13" s="104">
        <f t="shared" ref="L13:L18" si="0">(K13-J13)*24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$18,IF(C13=3,Persönliche_Daten!$H$18,IF(C13=4,Persönliche_Daten!$I$18,IF(C13=5,Persönliche_Daten!$J$18,IF(C13=6,Persönliche_Daten!$K$18))))))+IF(C13=7,Persönliche_Daten!$L$18,IF(C13=1,Persönliche_Daten!$M$18,0))))</f>
        <v>0</v>
      </c>
      <c r="W13" s="418"/>
      <c r="X13" s="394">
        <f t="shared" ref="X13:X43" si="1">IF(F13&gt;" ",0,IF(G13&gt;" ",0,IF(BE13&gt;10,10,ROUND(BE13-AV13,2))))</f>
        <v>0</v>
      </c>
      <c r="Y13" s="395"/>
      <c r="Z13" s="404">
        <f>IF(OR(V13&gt;0,X13&lt;&gt;0),ROUND(X13-V13,2),0)</f>
        <v>0</v>
      </c>
      <c r="AA13" s="405"/>
      <c r="AB13" s="402">
        <f>IF(D13=Persönliche_Daten!$D$24,Persönliche_Daten!$H$24,IF(D13=Persönliche_Daten!$D$26,0,IF(BF13&gt;0,0,IF(C13=2,Persönliche_Daten!$P$18,IF(C13=3,Persönliche_Daten!$Q$18,IF(C13=4,Persönliche_Daten!$R$18,IF(C13=5,Persönliche_Daten!$S$18,IF(C13=6,Persönliche_Daten!$T$18))))))+IF(C13=7,Persönliche_Daten!$U$18,IF(C13=1,Persönliche_Daten!$V$18,0))))</f>
        <v>0</v>
      </c>
      <c r="AC13" s="403"/>
      <c r="AD13" s="394">
        <f t="shared" ref="AD13:AD43" si="2">IF(F13&gt;" ",0,IF(G13&gt;" ",0,IF(BQ13&gt;10,10,ROUND(BQ13-BH13,2))))</f>
        <v>0</v>
      </c>
      <c r="AE13" s="395"/>
      <c r="AF13" s="404">
        <f>IF(OR(AB13&gt;0,AD13&lt;&gt;0),ROUND(AD13-AB13,2),0)</f>
        <v>0</v>
      </c>
      <c r="AG13" s="405"/>
      <c r="AH13" s="107">
        <f t="shared" ref="AH13:AH43" si="3">Z13+AF13</f>
        <v>0</v>
      </c>
      <c r="AI13" s="104">
        <f t="shared" ref="AI13:AI41" si="4">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1</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1</v>
      </c>
    </row>
    <row r="14" spans="2:70" s="1" customFormat="1" ht="21.75" customHeight="1" x14ac:dyDescent="0.25">
      <c r="B14" s="59">
        <f>B13+1</f>
        <v>46328</v>
      </c>
      <c r="C14" s="60">
        <f>WEEKDAY(B14)</f>
        <v>2</v>
      </c>
      <c r="D14" s="210">
        <f>D13+1</f>
        <v>46328</v>
      </c>
      <c r="E14" s="211"/>
      <c r="F14" s="6"/>
      <c r="G14" s="6"/>
      <c r="H14" s="114"/>
      <c r="I14" s="203"/>
      <c r="J14" s="96"/>
      <c r="K14" s="7"/>
      <c r="L14" s="105">
        <f t="shared" si="0"/>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$18,IF(C14=3,Persönliche_Daten!$H$18,IF(C14=4,Persönliche_Daten!$I$18,IF(C14=5,Persönliche_Daten!$J$18,IF(C14=6,Persönliche_Daten!$K$18))))))+IF(C14=7,Persönliche_Daten!$L$18,IF(C14=1,Persönliche_Daten!$M$18,0))))</f>
        <v>0</v>
      </c>
      <c r="W14" s="462"/>
      <c r="X14" s="396">
        <f t="shared" si="1"/>
        <v>0</v>
      </c>
      <c r="Y14" s="368"/>
      <c r="Z14" s="371">
        <f>IF(OR(V14&gt;0,X14&lt;&gt;0),ROUND(X14-V14,2),0)</f>
        <v>0</v>
      </c>
      <c r="AA14" s="372"/>
      <c r="AB14" s="367">
        <f>IF(D14=Persönliche_Daten!$D$24,Persönliche_Daten!$H$24,IF(D14=Persönliche_Daten!$D$26,0,IF(BF14&gt;0,0,IF(C14=2,Persönliche_Daten!$P$18,IF(C14=3,Persönliche_Daten!$Q$18,IF(C14=4,Persönliche_Daten!$R$18,IF(C14=5,Persönliche_Daten!$S$18,IF(C14=6,Persönliche_Daten!$T$18))))))+IF(C14=7,Persönliche_Daten!$U$18,IF(C14=1,Persönliche_Daten!$V$18,0))))</f>
        <v>0</v>
      </c>
      <c r="AC14" s="397"/>
      <c r="AD14" s="369">
        <f t="shared" si="2"/>
        <v>0</v>
      </c>
      <c r="AE14" s="370"/>
      <c r="AF14" s="371">
        <f t="shared" ref="AF14:AF43" si="5">IF(OR(AB14&gt;0,AD14&lt;&gt;0),ROUND(AD14-AB14,2),0)</f>
        <v>0</v>
      </c>
      <c r="AG14" s="372"/>
      <c r="AH14" s="108">
        <f t="shared" si="3"/>
        <v>0</v>
      </c>
      <c r="AI14" s="105">
        <f t="shared" si="4"/>
        <v>0</v>
      </c>
      <c r="AJ14" s="12">
        <f t="shared" ref="AJ14:AJ43" si="6">AJ13+AH14</f>
        <v>0</v>
      </c>
      <c r="AK14" s="204">
        <f>IF(F14="x",1,0)</f>
        <v>0</v>
      </c>
      <c r="AL14" s="205"/>
      <c r="AM14" s="205"/>
      <c r="AN14" s="205"/>
      <c r="AO14" s="393"/>
      <c r="AP14" s="393"/>
      <c r="AQ14" s="207"/>
      <c r="AR14" s="207"/>
      <c r="AS14" s="205"/>
      <c r="AV14" s="1">
        <f>IF(AND(K14&gt;0,M14=K14),Persönliche_Daten!$AI$5,0)</f>
        <v>0</v>
      </c>
      <c r="AW14" s="209">
        <f t="shared" ref="AW14:AW43" si="7">IF(L14&lt;6.01,L14,0)</f>
        <v>0</v>
      </c>
      <c r="AX14" s="209">
        <f>IF(AND(L14&gt;6,L14&lt;9.01),L14-Persönliche_Daten!$AG$5,0)</f>
        <v>0</v>
      </c>
      <c r="AY14" s="209">
        <f>IF(L14&gt;9,L14-Persönliche_Daten!$AH$5,0)</f>
        <v>0</v>
      </c>
      <c r="AZ14" s="209">
        <f t="shared" ref="AZ14:AZ43" si="8">IF(AW14&gt;0,AW14,IF(AX14&gt;0,AX14,IF(AY14&gt;0,AY14,0)))</f>
        <v>0</v>
      </c>
      <c r="BA14" s="209">
        <f t="shared" ref="BA14:BA43" si="9">IF(O14&lt;6.01,O14,0)</f>
        <v>0</v>
      </c>
      <c r="BB14" s="209">
        <f>IF(AND(O14&gt;6,O14&lt;9.01),O14-Persönliche_Daten!$AG$5,0)</f>
        <v>0</v>
      </c>
      <c r="BC14" s="209">
        <f>IF(O14&gt;9,O14-Persönliche_Daten!$AH$5,0)</f>
        <v>0</v>
      </c>
      <c r="BD14" s="209">
        <f t="shared" ref="BD14:BD43" si="10">IF(BA14&gt;0,BA14,IF(BB14&gt;0,BB14,IF(BC14&gt;0,BC14,0)))</f>
        <v>0</v>
      </c>
      <c r="BE14" s="209">
        <f t="shared" ref="BE14:BE43" si="11">AZ14+BD14</f>
        <v>0</v>
      </c>
      <c r="BF14" s="209">
        <f t="shared" ref="BF14:BF43" si="12">IF(E14&gt;" ",1,IF(F14&gt;" ",1,IF(G14&gt;" ",1,0)))</f>
        <v>0</v>
      </c>
      <c r="BG14" s="209"/>
      <c r="BH14" s="208"/>
      <c r="BI14" s="208">
        <f t="shared" ref="BI14:BI43" si="13">IF(R14&lt;6.01,R14,0)</f>
        <v>0</v>
      </c>
      <c r="BJ14" s="208">
        <f>IF(AND(R14&gt;6,R14&lt;9.01),R14-Persönliche_Daten!$AG$5,0)</f>
        <v>0</v>
      </c>
      <c r="BK14" s="208">
        <f>IF(R14&gt;9,R14-Persönliche_Daten!$AH$5,0)</f>
        <v>0</v>
      </c>
      <c r="BL14" s="208">
        <f t="shared" ref="BL14:BL43" si="14">IF(BI14&gt;0,BI14,IF(BJ14&gt;0,BJ14,IF(BK14&gt;0,BK14,0)))</f>
        <v>0</v>
      </c>
      <c r="BM14" s="208">
        <f t="shared" ref="BM14:BM43" si="15">IF(U14&lt;6.01,U14,0)</f>
        <v>0</v>
      </c>
      <c r="BN14" s="208">
        <f>IF(AND(U14&gt;6,U14&lt;9.01),U14-Persönliche_Daten!$AG$5,0)</f>
        <v>0</v>
      </c>
      <c r="BO14" s="208">
        <f>IF(U14&gt;9,U14-Persönliche_Daten!$AH$5,0)</f>
        <v>0</v>
      </c>
      <c r="BP14" s="208">
        <f t="shared" ref="BP14:BP43" si="16">IF(BM14&gt;0,BM14,IF(BN14&gt;0,BN14,IF(BO14&gt;0,BO14,0)))</f>
        <v>0</v>
      </c>
      <c r="BQ14" s="208">
        <f t="shared" ref="BQ14:BQ43" si="17">BL14+BP14</f>
        <v>0</v>
      </c>
      <c r="BR14" s="208">
        <f t="shared" ref="BR14:BR43" si="18">IF(E14&gt;" ",1,IF(F14&gt;" ",1,IF(G14&gt;" ",1,0)))</f>
        <v>0</v>
      </c>
    </row>
    <row r="15" spans="2:70" s="1" customFormat="1" ht="21.75" customHeight="1" x14ac:dyDescent="0.25">
      <c r="B15" s="59">
        <f t="shared" ref="B15:B42" si="19">B14+1</f>
        <v>46329</v>
      </c>
      <c r="C15" s="60">
        <f t="shared" ref="C15:C42" si="20">WEEKDAY(B15)</f>
        <v>3</v>
      </c>
      <c r="D15" s="210">
        <f t="shared" ref="D15:D42" si="21">D14+1</f>
        <v>46329</v>
      </c>
      <c r="E15" s="211"/>
      <c r="F15" s="6"/>
      <c r="G15" s="6"/>
      <c r="H15" s="114"/>
      <c r="I15" s="203"/>
      <c r="J15" s="96"/>
      <c r="K15" s="7"/>
      <c r="L15" s="105">
        <f t="shared" si="0"/>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$18,IF(C15=3,Persönliche_Daten!$H$18,IF(C15=4,Persönliche_Daten!$I$18,IF(C15=5,Persönliche_Daten!$J$18,IF(C15=6,Persönliche_Daten!$K$18))))))+IF(C15=7,Persönliche_Daten!$L$18,IF(C15=1,Persönliche_Daten!$M$18,0))))</f>
        <v>0</v>
      </c>
      <c r="W15" s="397"/>
      <c r="X15" s="369">
        <f t="shared" si="1"/>
        <v>0</v>
      </c>
      <c r="Y15" s="370"/>
      <c r="Z15" s="371">
        <f>IF(OR(V15&gt;0,X15&lt;&gt;0),ROUND(X15-V15,2),0)</f>
        <v>0</v>
      </c>
      <c r="AA15" s="372"/>
      <c r="AB15" s="367">
        <f>IF(D15=Persönliche_Daten!$D$24,Persönliche_Daten!$H$24,IF(D15=Persönliche_Daten!$D$26,0,IF(BF15&gt;0,0,IF(C15=2,Persönliche_Daten!$P$18,IF(C15=3,Persönliche_Daten!$Q$18,IF(C15=4,Persönliche_Daten!$R$18,IF(C15=5,Persönliche_Daten!$S$18,IF(C15=6,Persönliche_Daten!$T$18))))))+IF(C15=7,Persönliche_Daten!$U$18,IF(C15=1,Persönliche_Daten!$V$18,0))))</f>
        <v>0</v>
      </c>
      <c r="AC15" s="397"/>
      <c r="AD15" s="369">
        <f t="shared" si="2"/>
        <v>0</v>
      </c>
      <c r="AE15" s="370"/>
      <c r="AF15" s="371">
        <f t="shared" si="5"/>
        <v>0</v>
      </c>
      <c r="AG15" s="372"/>
      <c r="AH15" s="108">
        <f t="shared" si="3"/>
        <v>0</v>
      </c>
      <c r="AI15" s="105">
        <f t="shared" si="4"/>
        <v>0</v>
      </c>
      <c r="AJ15" s="12">
        <f t="shared" si="6"/>
        <v>0</v>
      </c>
      <c r="AK15" s="204">
        <f>IF(F15="x",1,0)</f>
        <v>0</v>
      </c>
      <c r="AL15" s="205"/>
      <c r="AM15" s="205"/>
      <c r="AN15" s="205"/>
      <c r="AO15" s="393"/>
      <c r="AP15" s="393"/>
      <c r="AQ15" s="207"/>
      <c r="AR15" s="207"/>
      <c r="AV15" s="1">
        <f>IF(AND(K15&gt;0,M15=K15),Persönliche_Daten!$AI$5,0)</f>
        <v>0</v>
      </c>
      <c r="AW15" s="209">
        <f t="shared" si="7"/>
        <v>0</v>
      </c>
      <c r="AX15" s="209">
        <f>IF(AND(L15&gt;6,L15&lt;9.01),L15-Persönliche_Daten!$AG$5,0)</f>
        <v>0</v>
      </c>
      <c r="AY15" s="209">
        <f>IF(L15&gt;9,L15-Persönliche_Daten!$AH$5,0)</f>
        <v>0</v>
      </c>
      <c r="AZ15" s="209">
        <f t="shared" si="8"/>
        <v>0</v>
      </c>
      <c r="BA15" s="209">
        <f t="shared" si="9"/>
        <v>0</v>
      </c>
      <c r="BB15" s="209">
        <f>IF(AND(O15&gt;6,O15&lt;9.01),O15-Persönliche_Daten!$AG$5,0)</f>
        <v>0</v>
      </c>
      <c r="BC15" s="209">
        <f>IF(O15&gt;9,O15-Persönliche_Daten!$AH$5,0)</f>
        <v>0</v>
      </c>
      <c r="BD15" s="209">
        <f t="shared" si="10"/>
        <v>0</v>
      </c>
      <c r="BE15" s="209">
        <f t="shared" si="11"/>
        <v>0</v>
      </c>
      <c r="BF15" s="209">
        <f t="shared" si="12"/>
        <v>0</v>
      </c>
      <c r="BG15" s="209"/>
      <c r="BH15" s="208"/>
      <c r="BI15" s="208">
        <f t="shared" si="13"/>
        <v>0</v>
      </c>
      <c r="BJ15" s="208">
        <f>IF(AND(R15&gt;6,R15&lt;9.01),R15-Persönliche_Daten!$AG$5,0)</f>
        <v>0</v>
      </c>
      <c r="BK15" s="208">
        <f>IF(R15&gt;9,R15-Persönliche_Daten!$AH$5,0)</f>
        <v>0</v>
      </c>
      <c r="BL15" s="208">
        <f t="shared" si="14"/>
        <v>0</v>
      </c>
      <c r="BM15" s="208">
        <f t="shared" si="15"/>
        <v>0</v>
      </c>
      <c r="BN15" s="208">
        <f>IF(AND(U15&gt;6,U15&lt;9.01),U15-Persönliche_Daten!$AG$5,0)</f>
        <v>0</v>
      </c>
      <c r="BO15" s="208">
        <f>IF(U15&gt;9,U15-Persönliche_Daten!$AH$5,0)</f>
        <v>0</v>
      </c>
      <c r="BP15" s="208">
        <f t="shared" si="16"/>
        <v>0</v>
      </c>
      <c r="BQ15" s="208">
        <f t="shared" si="17"/>
        <v>0</v>
      </c>
      <c r="BR15" s="208">
        <f t="shared" si="18"/>
        <v>0</v>
      </c>
    </row>
    <row r="16" spans="2:70" s="1" customFormat="1" ht="21.75" customHeight="1" x14ac:dyDescent="0.25">
      <c r="B16" s="59">
        <f t="shared" si="19"/>
        <v>46330</v>
      </c>
      <c r="C16" s="60">
        <f t="shared" si="20"/>
        <v>4</v>
      </c>
      <c r="D16" s="210">
        <f t="shared" si="21"/>
        <v>46330</v>
      </c>
      <c r="E16" s="211"/>
      <c r="F16" s="6"/>
      <c r="G16" s="6"/>
      <c r="H16" s="114"/>
      <c r="I16" s="203"/>
      <c r="J16" s="96"/>
      <c r="K16" s="7"/>
      <c r="L16" s="105">
        <f t="shared" si="0"/>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$18,IF(C16=3,Persönliche_Daten!$H$18,IF(C16=4,Persönliche_Daten!$I$18,IF(C16=5,Persönliche_Daten!$J$18,IF(C16=6,Persönliche_Daten!$K$18))))))+IF(C16=7,Persönliche_Daten!$L$18,IF(C16=1,Persönliche_Daten!$M$18,0))))</f>
        <v>0</v>
      </c>
      <c r="W16" s="397"/>
      <c r="X16" s="369">
        <f t="shared" si="1"/>
        <v>0</v>
      </c>
      <c r="Y16" s="370"/>
      <c r="Z16" s="371">
        <f t="shared" ref="Z16:Z42" si="25">IF(OR(V16&gt;0,X16&lt;&gt;0),ROUND(X16-V16,2),0)</f>
        <v>0</v>
      </c>
      <c r="AA16" s="372"/>
      <c r="AB16" s="367">
        <f>IF(D16=Persönliche_Daten!$D$24,Persönliche_Daten!$H$24,IF(D16=Persönliche_Daten!$D$26,0,IF(BF16&gt;0,0,IF(C16=2,Persönliche_Daten!$P$18,IF(C16=3,Persönliche_Daten!$Q$18,IF(C16=4,Persönliche_Daten!$R$18,IF(C16=5,Persönliche_Daten!$S$18,IF(C16=6,Persönliche_Daten!$T$18))))))+IF(C16=7,Persönliche_Daten!$U$18,IF(C16=1,Persönliche_Daten!$V$18,0))))</f>
        <v>0</v>
      </c>
      <c r="AC16" s="397"/>
      <c r="AD16" s="369">
        <f t="shared" si="2"/>
        <v>0</v>
      </c>
      <c r="AE16" s="370"/>
      <c r="AF16" s="371">
        <f t="shared" si="5"/>
        <v>0</v>
      </c>
      <c r="AG16" s="372"/>
      <c r="AH16" s="108">
        <f t="shared" si="3"/>
        <v>0</v>
      </c>
      <c r="AI16" s="105">
        <f t="shared" si="4"/>
        <v>0</v>
      </c>
      <c r="AJ16" s="12">
        <f t="shared" si="6"/>
        <v>0</v>
      </c>
      <c r="AK16" s="204">
        <f t="shared" ref="AK16:AK42" si="26">IF(F16="x",1,0)</f>
        <v>0</v>
      </c>
      <c r="AL16" s="205"/>
      <c r="AM16" s="205"/>
      <c r="AN16" s="205"/>
      <c r="AO16" s="393"/>
      <c r="AP16" s="393"/>
      <c r="AQ16" s="207"/>
      <c r="AR16" s="207"/>
      <c r="AV16" s="1">
        <f>IF(AND(K16&gt;0,M16=K16),Persönliche_Daten!$AI$5,0)</f>
        <v>0</v>
      </c>
      <c r="AW16" s="209">
        <f t="shared" si="7"/>
        <v>0</v>
      </c>
      <c r="AX16" s="209">
        <f>IF(AND(L16&gt;6,L16&lt;9.01),L16-Persönliche_Daten!$AG$5,0)</f>
        <v>0</v>
      </c>
      <c r="AY16" s="209">
        <f>IF(L16&gt;9,L16-Persönliche_Daten!$AH$5,0)</f>
        <v>0</v>
      </c>
      <c r="AZ16" s="209">
        <f t="shared" si="8"/>
        <v>0</v>
      </c>
      <c r="BA16" s="209">
        <f t="shared" si="9"/>
        <v>0</v>
      </c>
      <c r="BB16" s="209">
        <f>IF(AND(O16&gt;6,O16&lt;9.01),O16-Persönliche_Daten!$AG$5,0)</f>
        <v>0</v>
      </c>
      <c r="BC16" s="209">
        <f>IF(O16&gt;9,O16-Persönliche_Daten!$AH$5,0)</f>
        <v>0</v>
      </c>
      <c r="BD16" s="209">
        <f t="shared" si="10"/>
        <v>0</v>
      </c>
      <c r="BE16" s="209">
        <f t="shared" si="11"/>
        <v>0</v>
      </c>
      <c r="BF16" s="209">
        <f t="shared" si="12"/>
        <v>0</v>
      </c>
      <c r="BG16" s="209"/>
      <c r="BH16" s="208"/>
      <c r="BI16" s="208">
        <f t="shared" si="13"/>
        <v>0</v>
      </c>
      <c r="BJ16" s="208">
        <f>IF(AND(R16&gt;6,R16&lt;9.01),R16-Persönliche_Daten!$AG$5,0)</f>
        <v>0</v>
      </c>
      <c r="BK16" s="208">
        <f>IF(R16&gt;9,R16-Persönliche_Daten!$AH$5,0)</f>
        <v>0</v>
      </c>
      <c r="BL16" s="208">
        <f t="shared" si="14"/>
        <v>0</v>
      </c>
      <c r="BM16" s="208">
        <f t="shared" si="15"/>
        <v>0</v>
      </c>
      <c r="BN16" s="208">
        <f>IF(AND(U16&gt;6,U16&lt;9.01),U16-Persönliche_Daten!$AG$5,0)</f>
        <v>0</v>
      </c>
      <c r="BO16" s="208">
        <f>IF(U16&gt;9,U16-Persönliche_Daten!$AH$5,0)</f>
        <v>0</v>
      </c>
      <c r="BP16" s="208">
        <f t="shared" si="16"/>
        <v>0</v>
      </c>
      <c r="BQ16" s="208">
        <f t="shared" si="17"/>
        <v>0</v>
      </c>
      <c r="BR16" s="208">
        <f t="shared" si="18"/>
        <v>0</v>
      </c>
    </row>
    <row r="17" spans="2:70" s="1" customFormat="1" ht="21.75" customHeight="1" x14ac:dyDescent="0.25">
      <c r="B17" s="59">
        <f t="shared" si="19"/>
        <v>46331</v>
      </c>
      <c r="C17" s="60">
        <f t="shared" si="20"/>
        <v>5</v>
      </c>
      <c r="D17" s="210">
        <f t="shared" si="21"/>
        <v>46331</v>
      </c>
      <c r="E17" s="211"/>
      <c r="F17" s="6"/>
      <c r="G17" s="6"/>
      <c r="H17" s="114"/>
      <c r="I17" s="203"/>
      <c r="J17" s="96"/>
      <c r="K17" s="7"/>
      <c r="L17" s="105">
        <f t="shared" si="0"/>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$18,IF(C17=3,Persönliche_Daten!$H$18,IF(C17=4,Persönliche_Daten!$I$18,IF(C17=5,Persönliche_Daten!$J$18,IF(C17=6,Persönliche_Daten!$K$18))))))+IF(C17=7,Persönliche_Daten!$L$18,IF(C17=1,Persönliche_Daten!$M$18,0))))</f>
        <v>0</v>
      </c>
      <c r="W17" s="397"/>
      <c r="X17" s="369">
        <f t="shared" si="1"/>
        <v>0</v>
      </c>
      <c r="Y17" s="370"/>
      <c r="Z17" s="371">
        <f t="shared" si="25"/>
        <v>0</v>
      </c>
      <c r="AA17" s="372"/>
      <c r="AB17" s="367">
        <f>IF(D17=Persönliche_Daten!$D$24,Persönliche_Daten!$H$24,IF(D17=Persönliche_Daten!$D$26,0,IF(BF17&gt;0,0,IF(C17=2,Persönliche_Daten!$P$18,IF(C17=3,Persönliche_Daten!$Q$18,IF(C17=4,Persönliche_Daten!$R$18,IF(C17=5,Persönliche_Daten!$S$18,IF(C17=6,Persönliche_Daten!$T$18))))))+IF(C17=7,Persönliche_Daten!$U$18,IF(C17=1,Persönliche_Daten!$V$18,0))))</f>
        <v>0</v>
      </c>
      <c r="AC17" s="397"/>
      <c r="AD17" s="369">
        <f t="shared" si="2"/>
        <v>0</v>
      </c>
      <c r="AE17" s="370"/>
      <c r="AF17" s="371">
        <f t="shared" si="5"/>
        <v>0</v>
      </c>
      <c r="AG17" s="372"/>
      <c r="AH17" s="108">
        <f t="shared" si="3"/>
        <v>0</v>
      </c>
      <c r="AI17" s="105">
        <f t="shared" si="4"/>
        <v>0</v>
      </c>
      <c r="AJ17" s="12">
        <f t="shared" si="6"/>
        <v>0</v>
      </c>
      <c r="AK17" s="204">
        <f t="shared" si="26"/>
        <v>0</v>
      </c>
      <c r="AL17" s="205"/>
      <c r="AM17" s="205"/>
      <c r="AN17" s="205"/>
      <c r="AO17" s="393"/>
      <c r="AP17" s="393"/>
      <c r="AQ17" s="207"/>
      <c r="AR17" s="207"/>
      <c r="AV17" s="1">
        <f>IF(AND(K17&gt;0,M17=K17),Persönliche_Daten!$AI$5,0)</f>
        <v>0</v>
      </c>
      <c r="AW17" s="209">
        <f t="shared" si="7"/>
        <v>0</v>
      </c>
      <c r="AX17" s="209">
        <f>IF(AND(L17&gt;6,L17&lt;9.01),L17-Persönliche_Daten!$AG$5,0)</f>
        <v>0</v>
      </c>
      <c r="AY17" s="209">
        <f>IF(L17&gt;9,L17-Persönliche_Daten!$AH$5,0)</f>
        <v>0</v>
      </c>
      <c r="AZ17" s="209">
        <f t="shared" si="8"/>
        <v>0</v>
      </c>
      <c r="BA17" s="209">
        <f t="shared" si="9"/>
        <v>0</v>
      </c>
      <c r="BB17" s="209">
        <f>IF(AND(O17&gt;6,O17&lt;9.01),O17-Persönliche_Daten!$AG$5,0)</f>
        <v>0</v>
      </c>
      <c r="BC17" s="209">
        <f>IF(O17&gt;9,O17-Persönliche_Daten!$AH$5,0)</f>
        <v>0</v>
      </c>
      <c r="BD17" s="209">
        <f t="shared" si="10"/>
        <v>0</v>
      </c>
      <c r="BE17" s="209">
        <f t="shared" si="11"/>
        <v>0</v>
      </c>
      <c r="BF17" s="209">
        <f t="shared" si="12"/>
        <v>0</v>
      </c>
      <c r="BG17" s="209"/>
      <c r="BH17" s="208"/>
      <c r="BI17" s="208">
        <f t="shared" si="13"/>
        <v>0</v>
      </c>
      <c r="BJ17" s="208">
        <f>IF(AND(R17&gt;6,R17&lt;9.01),R17-Persönliche_Daten!$AG$5,0)</f>
        <v>0</v>
      </c>
      <c r="BK17" s="208">
        <f>IF(R17&gt;9,R17-Persönliche_Daten!$AH$5,0)</f>
        <v>0</v>
      </c>
      <c r="BL17" s="208">
        <f t="shared" si="14"/>
        <v>0</v>
      </c>
      <c r="BM17" s="208">
        <f t="shared" si="15"/>
        <v>0</v>
      </c>
      <c r="BN17" s="208">
        <f>IF(AND(U17&gt;6,U17&lt;9.01),U17-Persönliche_Daten!$AG$5,0)</f>
        <v>0</v>
      </c>
      <c r="BO17" s="208">
        <f>IF(U17&gt;9,U17-Persönliche_Daten!$AH$5,0)</f>
        <v>0</v>
      </c>
      <c r="BP17" s="208">
        <f t="shared" si="16"/>
        <v>0</v>
      </c>
      <c r="BQ17" s="208">
        <f t="shared" si="17"/>
        <v>0</v>
      </c>
      <c r="BR17" s="208">
        <f t="shared" si="18"/>
        <v>0</v>
      </c>
    </row>
    <row r="18" spans="2:70" s="1" customFormat="1" ht="21.75" customHeight="1" x14ac:dyDescent="0.25">
      <c r="B18" s="59">
        <f t="shared" si="19"/>
        <v>46332</v>
      </c>
      <c r="C18" s="60">
        <f t="shared" si="20"/>
        <v>6</v>
      </c>
      <c r="D18" s="210">
        <f t="shared" si="21"/>
        <v>46332</v>
      </c>
      <c r="E18" s="211"/>
      <c r="F18" s="6"/>
      <c r="G18" s="6"/>
      <c r="H18" s="114"/>
      <c r="I18" s="203"/>
      <c r="J18" s="96"/>
      <c r="K18" s="7"/>
      <c r="L18" s="105">
        <f t="shared" si="0"/>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$18,IF(C18=3,Persönliche_Daten!$H$18,IF(C18=4,Persönliche_Daten!$I$18,IF(C18=5,Persönliche_Daten!$J$18,IF(C18=6,Persönliche_Daten!$K$18))))))+IF(C18=7,Persönliche_Daten!$L$18,IF(C18=1,Persönliche_Daten!$M$18,0))))</f>
        <v>0</v>
      </c>
      <c r="W18" s="397"/>
      <c r="X18" s="369">
        <f t="shared" si="1"/>
        <v>0</v>
      </c>
      <c r="Y18" s="370"/>
      <c r="Z18" s="371">
        <f t="shared" si="25"/>
        <v>0</v>
      </c>
      <c r="AA18" s="372"/>
      <c r="AB18" s="367">
        <f>IF(D18=Persönliche_Daten!$D$24,Persönliche_Daten!$H$24,IF(D18=Persönliche_Daten!$D$26,0,IF(BF18&gt;0,0,IF(C18=2,Persönliche_Daten!$P$18,IF(C18=3,Persönliche_Daten!$Q$18,IF(C18=4,Persönliche_Daten!$R$18,IF(C18=5,Persönliche_Daten!$S$18,IF(C18=6,Persönliche_Daten!$T$18))))))+IF(C18=7,Persönliche_Daten!$U$18,IF(C18=1,Persönliche_Daten!$V$18,0))))</f>
        <v>0</v>
      </c>
      <c r="AC18" s="397"/>
      <c r="AD18" s="369">
        <f t="shared" si="2"/>
        <v>0</v>
      </c>
      <c r="AE18" s="370"/>
      <c r="AF18" s="371">
        <f t="shared" si="5"/>
        <v>0</v>
      </c>
      <c r="AG18" s="372"/>
      <c r="AH18" s="108">
        <f t="shared" si="3"/>
        <v>0</v>
      </c>
      <c r="AI18" s="105">
        <f t="shared" si="4"/>
        <v>0</v>
      </c>
      <c r="AJ18" s="12">
        <f t="shared" si="6"/>
        <v>0</v>
      </c>
      <c r="AK18" s="204">
        <f t="shared" si="26"/>
        <v>0</v>
      </c>
      <c r="AL18" s="205"/>
      <c r="AM18" s="205"/>
      <c r="AN18" s="205"/>
      <c r="AO18" s="393"/>
      <c r="AP18" s="393"/>
      <c r="AQ18" s="207"/>
      <c r="AR18" s="207"/>
      <c r="AV18" s="1">
        <f>IF(AND(K18&gt;0,M18=K18),Persönliche_Daten!$AI$5,0)</f>
        <v>0</v>
      </c>
      <c r="AW18" s="209">
        <f t="shared" si="7"/>
        <v>0</v>
      </c>
      <c r="AX18" s="209">
        <f>IF(AND(L18&gt;6,L18&lt;9.01),L18-Persönliche_Daten!$AG$5,0)</f>
        <v>0</v>
      </c>
      <c r="AY18" s="209">
        <f>IF(L18&gt;9,L18-Persönliche_Daten!$AH$5,0)</f>
        <v>0</v>
      </c>
      <c r="AZ18" s="209">
        <f t="shared" si="8"/>
        <v>0</v>
      </c>
      <c r="BA18" s="209">
        <f t="shared" si="9"/>
        <v>0</v>
      </c>
      <c r="BB18" s="209">
        <f>IF(AND(O18&gt;6,O18&lt;9.01),O18-Persönliche_Daten!$AG$5,0)</f>
        <v>0</v>
      </c>
      <c r="BC18" s="209">
        <f>IF(O18&gt;9,O18-Persönliche_Daten!$AH$5,0)</f>
        <v>0</v>
      </c>
      <c r="BD18" s="209">
        <f t="shared" si="10"/>
        <v>0</v>
      </c>
      <c r="BE18" s="209">
        <f t="shared" si="11"/>
        <v>0</v>
      </c>
      <c r="BF18" s="209">
        <f t="shared" si="12"/>
        <v>0</v>
      </c>
      <c r="BG18" s="209"/>
      <c r="BH18" s="208"/>
      <c r="BI18" s="208">
        <f t="shared" si="13"/>
        <v>0</v>
      </c>
      <c r="BJ18" s="208">
        <f>IF(AND(R18&gt;6,R18&lt;9.01),R18-Persönliche_Daten!$AG$5,0)</f>
        <v>0</v>
      </c>
      <c r="BK18" s="208">
        <f>IF(R18&gt;9,R18-Persönliche_Daten!$AH$5,0)</f>
        <v>0</v>
      </c>
      <c r="BL18" s="208">
        <f t="shared" si="14"/>
        <v>0</v>
      </c>
      <c r="BM18" s="208">
        <f t="shared" si="15"/>
        <v>0</v>
      </c>
      <c r="BN18" s="208">
        <f>IF(AND(U18&gt;6,U18&lt;9.01),U18-Persönliche_Daten!$AG$5,0)</f>
        <v>0</v>
      </c>
      <c r="BO18" s="208">
        <f>IF(U18&gt;9,U18-Persönliche_Daten!$AH$5,0)</f>
        <v>0</v>
      </c>
      <c r="BP18" s="208">
        <f t="shared" si="16"/>
        <v>0</v>
      </c>
      <c r="BQ18" s="208">
        <f t="shared" si="17"/>
        <v>0</v>
      </c>
      <c r="BR18" s="208">
        <f t="shared" si="18"/>
        <v>0</v>
      </c>
    </row>
    <row r="19" spans="2:70" s="1" customFormat="1" ht="21.75" customHeight="1" x14ac:dyDescent="0.25">
      <c r="B19" s="59">
        <f t="shared" si="19"/>
        <v>46333</v>
      </c>
      <c r="C19" s="60">
        <f t="shared" si="20"/>
        <v>7</v>
      </c>
      <c r="D19" s="210">
        <f t="shared" si="21"/>
        <v>46333</v>
      </c>
      <c r="E19" s="211"/>
      <c r="F19" s="6"/>
      <c r="G19" s="6"/>
      <c r="H19" s="114"/>
      <c r="I19" s="203"/>
      <c r="J19" s="96"/>
      <c r="K19" s="7"/>
      <c r="L19" s="105">
        <f t="shared" ref="L19:L43" si="27">(K19-J19)*24</f>
        <v>0</v>
      </c>
      <c r="M19" s="91"/>
      <c r="N19" s="8"/>
      <c r="O19" s="105">
        <f t="shared" si="22"/>
        <v>0</v>
      </c>
      <c r="P19" s="96"/>
      <c r="Q19" s="7"/>
      <c r="R19" s="105">
        <f t="shared" ref="R19:R43" si="28">(Q19-P19)*24</f>
        <v>0</v>
      </c>
      <c r="S19" s="91"/>
      <c r="T19" s="8"/>
      <c r="U19" s="105">
        <f t="shared" si="24"/>
        <v>0</v>
      </c>
      <c r="V19" s="367">
        <f>IF(D19=Persönliche_Daten!$D$24,Persönliche_Daten!$H$24,IF(D19=Persönliche_Daten!$D$26,Persönliche_Daten!$H$26,IF(BF19&gt;0,0,IF(C19=2,Persönliche_Daten!$G$18,IF(C19=3,Persönliche_Daten!$H$18,IF(C19=4,Persönliche_Daten!$I$18,IF(C19=5,Persönliche_Daten!$J$18,IF(C19=6,Persönliche_Daten!$K$18))))))+IF(C19=7,Persönliche_Daten!$L$18,IF(C19=1,Persönliche_Daten!$M$18,0))))</f>
        <v>0</v>
      </c>
      <c r="W19" s="397"/>
      <c r="X19" s="369">
        <f t="shared" si="1"/>
        <v>0</v>
      </c>
      <c r="Y19" s="370"/>
      <c r="Z19" s="371">
        <f t="shared" si="25"/>
        <v>0</v>
      </c>
      <c r="AA19" s="372"/>
      <c r="AB19" s="367">
        <f>IF(D19=Persönliche_Daten!$D$24,Persönliche_Daten!$H$24,IF(D19=Persönliche_Daten!$D$26,0,IF(BF19&gt;0,0,IF(C19=2,Persönliche_Daten!$P$18,IF(C19=3,Persönliche_Daten!$Q$18,IF(C19=4,Persönliche_Daten!$R$18,IF(C19=5,Persönliche_Daten!$S$18,IF(C19=6,Persönliche_Daten!$T$18))))))+IF(C19=7,Persönliche_Daten!$U$18,IF(C19=1,Persönliche_Daten!$V$18,0))))</f>
        <v>0</v>
      </c>
      <c r="AC19" s="397"/>
      <c r="AD19" s="369">
        <f t="shared" si="2"/>
        <v>0</v>
      </c>
      <c r="AE19" s="370"/>
      <c r="AF19" s="371">
        <f t="shared" si="5"/>
        <v>0</v>
      </c>
      <c r="AG19" s="372"/>
      <c r="AH19" s="108">
        <f t="shared" si="3"/>
        <v>0</v>
      </c>
      <c r="AI19" s="105">
        <f t="shared" si="4"/>
        <v>0</v>
      </c>
      <c r="AJ19" s="12">
        <f t="shared" si="6"/>
        <v>0</v>
      </c>
      <c r="AK19" s="204">
        <f t="shared" si="26"/>
        <v>0</v>
      </c>
      <c r="AL19" s="205"/>
      <c r="AM19" s="205"/>
      <c r="AN19" s="205"/>
      <c r="AO19" s="393"/>
      <c r="AP19" s="393"/>
      <c r="AR19" s="207"/>
      <c r="AV19" s="1">
        <f>IF(AND(K19&gt;0,M19=K19),Persönliche_Daten!$AI$5,0)</f>
        <v>0</v>
      </c>
      <c r="AW19" s="209">
        <f t="shared" si="7"/>
        <v>0</v>
      </c>
      <c r="AX19" s="209">
        <f>IF(AND(L19&gt;6,L19&lt;9.01),L19-Persönliche_Daten!$AG$5,0)</f>
        <v>0</v>
      </c>
      <c r="AY19" s="209">
        <f>IF(L19&gt;9,L19-Persönliche_Daten!$AH$5,0)</f>
        <v>0</v>
      </c>
      <c r="AZ19" s="209">
        <f t="shared" si="8"/>
        <v>0</v>
      </c>
      <c r="BA19" s="209">
        <f t="shared" si="9"/>
        <v>0</v>
      </c>
      <c r="BB19" s="209">
        <f>IF(AND(O19&gt;6,O19&lt;9.01),O19-Persönliche_Daten!$AG$5,0)</f>
        <v>0</v>
      </c>
      <c r="BC19" s="209">
        <f>IF(O19&gt;9,O19-Persönliche_Daten!$AH$5,0)</f>
        <v>0</v>
      </c>
      <c r="BD19" s="209">
        <f t="shared" si="10"/>
        <v>0</v>
      </c>
      <c r="BE19" s="209">
        <f t="shared" si="11"/>
        <v>0</v>
      </c>
      <c r="BF19" s="209">
        <f t="shared" si="12"/>
        <v>0</v>
      </c>
      <c r="BG19" s="209"/>
      <c r="BH19" s="208"/>
      <c r="BI19" s="208">
        <f t="shared" si="13"/>
        <v>0</v>
      </c>
      <c r="BJ19" s="208">
        <f>IF(AND(R19&gt;6,R19&lt;9.01),R19-Persönliche_Daten!$AG$5,0)</f>
        <v>0</v>
      </c>
      <c r="BK19" s="208">
        <f>IF(R19&gt;9,R19-Persönliche_Daten!$AH$5,0)</f>
        <v>0</v>
      </c>
      <c r="BL19" s="208">
        <f t="shared" si="14"/>
        <v>0</v>
      </c>
      <c r="BM19" s="208">
        <f t="shared" si="15"/>
        <v>0</v>
      </c>
      <c r="BN19" s="208">
        <f>IF(AND(U19&gt;6,U19&lt;9.01),U19-Persönliche_Daten!$AG$5,0)</f>
        <v>0</v>
      </c>
      <c r="BO19" s="208">
        <f>IF(U19&gt;9,U19-Persönliche_Daten!$AH$5,0)</f>
        <v>0</v>
      </c>
      <c r="BP19" s="208">
        <f t="shared" si="16"/>
        <v>0</v>
      </c>
      <c r="BQ19" s="208">
        <f t="shared" si="17"/>
        <v>0</v>
      </c>
      <c r="BR19" s="208">
        <f t="shared" si="18"/>
        <v>0</v>
      </c>
    </row>
    <row r="20" spans="2:70" s="1" customFormat="1" ht="21.75" customHeight="1" x14ac:dyDescent="0.25">
      <c r="B20" s="59">
        <f t="shared" si="19"/>
        <v>46334</v>
      </c>
      <c r="C20" s="60">
        <f t="shared" si="20"/>
        <v>1</v>
      </c>
      <c r="D20" s="210">
        <f t="shared" si="21"/>
        <v>46334</v>
      </c>
      <c r="E20" s="211"/>
      <c r="F20" s="6"/>
      <c r="G20" s="6"/>
      <c r="H20" s="114"/>
      <c r="I20" s="203"/>
      <c r="J20" s="96"/>
      <c r="K20" s="7"/>
      <c r="L20" s="105">
        <f t="shared" si="27"/>
        <v>0</v>
      </c>
      <c r="M20" s="91"/>
      <c r="N20" s="8"/>
      <c r="O20" s="105">
        <f t="shared" si="22"/>
        <v>0</v>
      </c>
      <c r="P20" s="96"/>
      <c r="Q20" s="7"/>
      <c r="R20" s="105">
        <f t="shared" si="28"/>
        <v>0</v>
      </c>
      <c r="S20" s="91"/>
      <c r="T20" s="8"/>
      <c r="U20" s="105">
        <f t="shared" si="24"/>
        <v>0</v>
      </c>
      <c r="V20" s="367">
        <f>IF(D20=Persönliche_Daten!$D$24,Persönliche_Daten!$H$24,IF(D20=Persönliche_Daten!$D$26,Persönliche_Daten!$H$26,IF(BF20&gt;0,0,IF(C20=2,Persönliche_Daten!$G$18,IF(C20=3,Persönliche_Daten!$H$18,IF(C20=4,Persönliche_Daten!$I$18,IF(C20=5,Persönliche_Daten!$J$18,IF(C20=6,Persönliche_Daten!$K$18))))))+IF(C20=7,Persönliche_Daten!$L$18,IF(C20=1,Persönliche_Daten!$M$18,0))))</f>
        <v>0</v>
      </c>
      <c r="W20" s="397"/>
      <c r="X20" s="369">
        <f t="shared" si="1"/>
        <v>0</v>
      </c>
      <c r="Y20" s="370"/>
      <c r="Z20" s="371">
        <f t="shared" si="25"/>
        <v>0</v>
      </c>
      <c r="AA20" s="372"/>
      <c r="AB20" s="367">
        <f>IF(D20=Persönliche_Daten!$D$24,Persönliche_Daten!$H$24,IF(D20=Persönliche_Daten!$D$26,0,IF(BF20&gt;0,0,IF(C20=2,Persönliche_Daten!$P$18,IF(C20=3,Persönliche_Daten!$Q$18,IF(C20=4,Persönliche_Daten!$R$18,IF(C20=5,Persönliche_Daten!$S$18,IF(C20=6,Persönliche_Daten!$T$18))))))+IF(C20=7,Persönliche_Daten!$U$18,IF(C20=1,Persönliche_Daten!$V$18,0))))</f>
        <v>0</v>
      </c>
      <c r="AC20" s="397"/>
      <c r="AD20" s="369">
        <f t="shared" si="2"/>
        <v>0</v>
      </c>
      <c r="AE20" s="370"/>
      <c r="AF20" s="371">
        <f t="shared" si="5"/>
        <v>0</v>
      </c>
      <c r="AG20" s="372"/>
      <c r="AH20" s="108">
        <f t="shared" si="3"/>
        <v>0</v>
      </c>
      <c r="AI20" s="105">
        <f t="shared" si="4"/>
        <v>0</v>
      </c>
      <c r="AJ20" s="12">
        <f t="shared" si="6"/>
        <v>0</v>
      </c>
      <c r="AK20" s="204">
        <f t="shared" si="26"/>
        <v>0</v>
      </c>
      <c r="AL20" s="205"/>
      <c r="AM20" s="205"/>
      <c r="AN20" s="205"/>
      <c r="AO20" s="393"/>
      <c r="AP20" s="393"/>
      <c r="AR20" s="207"/>
      <c r="AV20" s="1">
        <f>IF(AND(K20&gt;0,M20=K20),Persönliche_Daten!$AI$5,0)</f>
        <v>0</v>
      </c>
      <c r="AW20" s="209">
        <f t="shared" si="7"/>
        <v>0</v>
      </c>
      <c r="AX20" s="209">
        <f>IF(AND(L20&gt;6,L20&lt;9.01),L20-Persönliche_Daten!$AG$5,0)</f>
        <v>0</v>
      </c>
      <c r="AY20" s="209">
        <f>IF(L20&gt;9,L20-Persönliche_Daten!$AH$5,0)</f>
        <v>0</v>
      </c>
      <c r="AZ20" s="209">
        <f t="shared" si="8"/>
        <v>0</v>
      </c>
      <c r="BA20" s="209">
        <f t="shared" si="9"/>
        <v>0</v>
      </c>
      <c r="BB20" s="209">
        <f>IF(AND(O20&gt;6,O20&lt;9.01),O20-Persönliche_Daten!$AG$5,0)</f>
        <v>0</v>
      </c>
      <c r="BC20" s="209">
        <f>IF(O20&gt;9,O20-Persönliche_Daten!$AH$5,0)</f>
        <v>0</v>
      </c>
      <c r="BD20" s="209">
        <f t="shared" si="10"/>
        <v>0</v>
      </c>
      <c r="BE20" s="209">
        <f t="shared" si="11"/>
        <v>0</v>
      </c>
      <c r="BF20" s="209">
        <f t="shared" si="12"/>
        <v>0</v>
      </c>
      <c r="BG20" s="209"/>
      <c r="BH20" s="208"/>
      <c r="BI20" s="208">
        <f t="shared" si="13"/>
        <v>0</v>
      </c>
      <c r="BJ20" s="208">
        <f>IF(AND(R20&gt;6,R20&lt;9.01),R20-Persönliche_Daten!$AG$5,0)</f>
        <v>0</v>
      </c>
      <c r="BK20" s="208">
        <f>IF(R20&gt;9,R20-Persönliche_Daten!$AH$5,0)</f>
        <v>0</v>
      </c>
      <c r="BL20" s="208">
        <f t="shared" si="14"/>
        <v>0</v>
      </c>
      <c r="BM20" s="208">
        <f t="shared" si="15"/>
        <v>0</v>
      </c>
      <c r="BN20" s="208">
        <f>IF(AND(U20&gt;6,U20&lt;9.01),U20-Persönliche_Daten!$AG$5,0)</f>
        <v>0</v>
      </c>
      <c r="BO20" s="208">
        <f>IF(U20&gt;9,U20-Persönliche_Daten!$AH$5,0)</f>
        <v>0</v>
      </c>
      <c r="BP20" s="208">
        <f t="shared" si="16"/>
        <v>0</v>
      </c>
      <c r="BQ20" s="208">
        <f t="shared" si="17"/>
        <v>0</v>
      </c>
      <c r="BR20" s="208">
        <f t="shared" si="18"/>
        <v>0</v>
      </c>
    </row>
    <row r="21" spans="2:70" s="1" customFormat="1" ht="21.75" customHeight="1" x14ac:dyDescent="0.25">
      <c r="B21" s="59">
        <f t="shared" si="19"/>
        <v>46335</v>
      </c>
      <c r="C21" s="60">
        <f t="shared" si="20"/>
        <v>2</v>
      </c>
      <c r="D21" s="210">
        <f t="shared" si="21"/>
        <v>46335</v>
      </c>
      <c r="E21" s="211"/>
      <c r="F21" s="6"/>
      <c r="G21" s="6"/>
      <c r="H21" s="114"/>
      <c r="I21" s="203"/>
      <c r="J21" s="96"/>
      <c r="K21" s="7"/>
      <c r="L21" s="105">
        <f t="shared" si="27"/>
        <v>0</v>
      </c>
      <c r="M21" s="91"/>
      <c r="N21" s="8"/>
      <c r="O21" s="105">
        <f t="shared" si="22"/>
        <v>0</v>
      </c>
      <c r="P21" s="96"/>
      <c r="Q21" s="7"/>
      <c r="R21" s="105">
        <f t="shared" si="28"/>
        <v>0</v>
      </c>
      <c r="S21" s="91"/>
      <c r="T21" s="8"/>
      <c r="U21" s="105">
        <f t="shared" si="24"/>
        <v>0</v>
      </c>
      <c r="V21" s="367">
        <f>IF(D21=Persönliche_Daten!$D$24,Persönliche_Daten!$H$24,IF(D21=Persönliche_Daten!$D$26,Persönliche_Daten!$H$26,IF(BF21&gt;0,0,IF(C21=2,Persönliche_Daten!$G$18,IF(C21=3,Persönliche_Daten!$H$18,IF(C21=4,Persönliche_Daten!$I$18,IF(C21=5,Persönliche_Daten!$J$18,IF(C21=6,Persönliche_Daten!$K$18))))))+IF(C21=7,Persönliche_Daten!$L$18,IF(C21=1,Persönliche_Daten!$M$18,0))))</f>
        <v>0</v>
      </c>
      <c r="W21" s="397"/>
      <c r="X21" s="369">
        <f t="shared" si="1"/>
        <v>0</v>
      </c>
      <c r="Y21" s="370"/>
      <c r="Z21" s="371">
        <f t="shared" si="25"/>
        <v>0</v>
      </c>
      <c r="AA21" s="372"/>
      <c r="AB21" s="367">
        <f>IF(D21=Persönliche_Daten!$D$24,Persönliche_Daten!$H$24,IF(D21=Persönliche_Daten!$D$26,0,IF(BF21&gt;0,0,IF(C21=2,Persönliche_Daten!$P$18,IF(C21=3,Persönliche_Daten!$Q$18,IF(C21=4,Persönliche_Daten!$R$18,IF(C21=5,Persönliche_Daten!$S$18,IF(C21=6,Persönliche_Daten!$T$18))))))+IF(C21=7,Persönliche_Daten!$U$18,IF(C21=1,Persönliche_Daten!$V$18,0))))</f>
        <v>0</v>
      </c>
      <c r="AC21" s="397"/>
      <c r="AD21" s="369">
        <f t="shared" si="2"/>
        <v>0</v>
      </c>
      <c r="AE21" s="370"/>
      <c r="AF21" s="371">
        <f t="shared" si="5"/>
        <v>0</v>
      </c>
      <c r="AG21" s="372"/>
      <c r="AH21" s="108">
        <f>Z21+AF21</f>
        <v>0</v>
      </c>
      <c r="AI21" s="105">
        <f t="shared" si="4"/>
        <v>0</v>
      </c>
      <c r="AJ21" s="12">
        <f t="shared" si="6"/>
        <v>0</v>
      </c>
      <c r="AK21" s="204">
        <f t="shared" si="26"/>
        <v>0</v>
      </c>
      <c r="AL21" s="205"/>
      <c r="AM21" s="205"/>
      <c r="AN21" s="205"/>
      <c r="AO21" s="393"/>
      <c r="AP21" s="393"/>
      <c r="AR21" s="207"/>
      <c r="AV21" s="1">
        <f>IF(AND(K21&gt;0,M21=K21),Persönliche_Daten!$AI$5,0)</f>
        <v>0</v>
      </c>
      <c r="AW21" s="209">
        <f t="shared" si="7"/>
        <v>0</v>
      </c>
      <c r="AX21" s="209">
        <f>IF(AND(L21&gt;6,L21&lt;9.01),L21-Persönliche_Daten!$AG$5,0)</f>
        <v>0</v>
      </c>
      <c r="AY21" s="209">
        <f>IF(L21&gt;9,L21-Persönliche_Daten!$AH$5,0)</f>
        <v>0</v>
      </c>
      <c r="AZ21" s="209">
        <f t="shared" si="8"/>
        <v>0</v>
      </c>
      <c r="BA21" s="209">
        <f t="shared" si="9"/>
        <v>0</v>
      </c>
      <c r="BB21" s="209">
        <f>IF(AND(O21&gt;6,O21&lt;9.01),O21-Persönliche_Daten!$AG$5,0)</f>
        <v>0</v>
      </c>
      <c r="BC21" s="209">
        <f>IF(O21&gt;9,O21-Persönliche_Daten!$AH$5,0)</f>
        <v>0</v>
      </c>
      <c r="BD21" s="209">
        <f t="shared" si="10"/>
        <v>0</v>
      </c>
      <c r="BE21" s="209">
        <f t="shared" si="11"/>
        <v>0</v>
      </c>
      <c r="BF21" s="209">
        <f t="shared" si="12"/>
        <v>0</v>
      </c>
      <c r="BG21" s="209"/>
      <c r="BH21" s="208"/>
      <c r="BI21" s="208">
        <f t="shared" si="13"/>
        <v>0</v>
      </c>
      <c r="BJ21" s="208">
        <f>IF(AND(R21&gt;6,R21&lt;9.01),R21-Persönliche_Daten!$AG$5,0)</f>
        <v>0</v>
      </c>
      <c r="BK21" s="208">
        <f>IF(R21&gt;9,R21-Persönliche_Daten!$AH$5,0)</f>
        <v>0</v>
      </c>
      <c r="BL21" s="208">
        <f t="shared" si="14"/>
        <v>0</v>
      </c>
      <c r="BM21" s="208">
        <f t="shared" si="15"/>
        <v>0</v>
      </c>
      <c r="BN21" s="208">
        <f>IF(AND(U21&gt;6,U21&lt;9.01),U21-Persönliche_Daten!$AG$5,0)</f>
        <v>0</v>
      </c>
      <c r="BO21" s="208">
        <f>IF(U21&gt;9,U21-Persönliche_Daten!$AH$5,0)</f>
        <v>0</v>
      </c>
      <c r="BP21" s="208">
        <f t="shared" si="16"/>
        <v>0</v>
      </c>
      <c r="BQ21" s="208">
        <f t="shared" si="17"/>
        <v>0</v>
      </c>
      <c r="BR21" s="208">
        <f t="shared" si="18"/>
        <v>0</v>
      </c>
    </row>
    <row r="22" spans="2:70" s="1" customFormat="1" ht="21.75" customHeight="1" x14ac:dyDescent="0.25">
      <c r="B22" s="59">
        <f t="shared" si="19"/>
        <v>46336</v>
      </c>
      <c r="C22" s="60">
        <f t="shared" si="20"/>
        <v>3</v>
      </c>
      <c r="D22" s="210">
        <f t="shared" si="21"/>
        <v>46336</v>
      </c>
      <c r="E22" s="211"/>
      <c r="F22" s="6"/>
      <c r="G22" s="6"/>
      <c r="H22" s="114"/>
      <c r="I22" s="203"/>
      <c r="J22" s="96"/>
      <c r="K22" s="7"/>
      <c r="L22" s="105">
        <f t="shared" si="27"/>
        <v>0</v>
      </c>
      <c r="M22" s="91"/>
      <c r="N22" s="8"/>
      <c r="O22" s="105">
        <f t="shared" si="22"/>
        <v>0</v>
      </c>
      <c r="P22" s="96"/>
      <c r="Q22" s="7"/>
      <c r="R22" s="105">
        <f t="shared" si="28"/>
        <v>0</v>
      </c>
      <c r="S22" s="91"/>
      <c r="T22" s="8"/>
      <c r="U22" s="105">
        <f t="shared" si="24"/>
        <v>0</v>
      </c>
      <c r="V22" s="367">
        <f>IF(D22=Persönliche_Daten!$D$24,Persönliche_Daten!$H$24,IF(D22=Persönliche_Daten!$D$26,Persönliche_Daten!$H$26,IF(BF22&gt;0,0,IF(C22=2,Persönliche_Daten!$G$18,IF(C22=3,Persönliche_Daten!$H$18,IF(C22=4,Persönliche_Daten!$I$18,IF(C22=5,Persönliche_Daten!$J$18,IF(C22=6,Persönliche_Daten!$K$18))))))+IF(C22=7,Persönliche_Daten!$L$18,IF(C22=1,Persönliche_Daten!$M$18,0))))</f>
        <v>0</v>
      </c>
      <c r="W22" s="397"/>
      <c r="X22" s="369">
        <f t="shared" si="1"/>
        <v>0</v>
      </c>
      <c r="Y22" s="370"/>
      <c r="Z22" s="371">
        <f t="shared" si="25"/>
        <v>0</v>
      </c>
      <c r="AA22" s="372"/>
      <c r="AB22" s="367">
        <f>IF(D22=Persönliche_Daten!$D$24,Persönliche_Daten!$H$24,IF(D22=Persönliche_Daten!$D$26,0,IF(BF22&gt;0,0,IF(C22=2,Persönliche_Daten!$P$18,IF(C22=3,Persönliche_Daten!$Q$18,IF(C22=4,Persönliche_Daten!$R$18,IF(C22=5,Persönliche_Daten!$S$18,IF(C22=6,Persönliche_Daten!$T$18))))))+IF(C22=7,Persönliche_Daten!$U$18,IF(C22=1,Persönliche_Daten!$V$18,0))))</f>
        <v>0</v>
      </c>
      <c r="AC22" s="397"/>
      <c r="AD22" s="369">
        <f t="shared" si="2"/>
        <v>0</v>
      </c>
      <c r="AE22" s="370"/>
      <c r="AF22" s="371">
        <f t="shared" si="5"/>
        <v>0</v>
      </c>
      <c r="AG22" s="372"/>
      <c r="AH22" s="108">
        <f t="shared" si="3"/>
        <v>0</v>
      </c>
      <c r="AI22" s="105">
        <f t="shared" si="4"/>
        <v>0</v>
      </c>
      <c r="AJ22" s="12">
        <f t="shared" si="6"/>
        <v>0</v>
      </c>
      <c r="AK22" s="204">
        <f t="shared" si="26"/>
        <v>0</v>
      </c>
      <c r="AL22" s="205"/>
      <c r="AM22" s="205"/>
      <c r="AN22" s="205"/>
      <c r="AO22" s="393"/>
      <c r="AP22" s="393"/>
      <c r="AR22" s="207"/>
      <c r="AV22" s="1">
        <f>IF(AND(K22&gt;0,M22=K22),Persönliche_Daten!$AI$5,0)</f>
        <v>0</v>
      </c>
      <c r="AW22" s="209">
        <f t="shared" si="7"/>
        <v>0</v>
      </c>
      <c r="AX22" s="209">
        <f>IF(AND(L22&gt;6,L22&lt;9.01),L22-Persönliche_Daten!$AG$5,0)</f>
        <v>0</v>
      </c>
      <c r="AY22" s="209">
        <f>IF(L22&gt;9,L22-Persönliche_Daten!$AH$5,0)</f>
        <v>0</v>
      </c>
      <c r="AZ22" s="209">
        <f t="shared" si="8"/>
        <v>0</v>
      </c>
      <c r="BA22" s="209">
        <f t="shared" si="9"/>
        <v>0</v>
      </c>
      <c r="BB22" s="209">
        <f>IF(AND(O22&gt;6,O22&lt;9.01),O22-Persönliche_Daten!$AG$5,0)</f>
        <v>0</v>
      </c>
      <c r="BC22" s="209">
        <f>IF(O22&gt;9,O22-Persönliche_Daten!$AH$5,0)</f>
        <v>0</v>
      </c>
      <c r="BD22" s="209">
        <f t="shared" si="10"/>
        <v>0</v>
      </c>
      <c r="BE22" s="209">
        <f t="shared" si="11"/>
        <v>0</v>
      </c>
      <c r="BF22" s="209">
        <f t="shared" si="12"/>
        <v>0</v>
      </c>
      <c r="BG22" s="209"/>
      <c r="BH22" s="208"/>
      <c r="BI22" s="208">
        <f t="shared" si="13"/>
        <v>0</v>
      </c>
      <c r="BJ22" s="208">
        <f>IF(AND(R22&gt;6,R22&lt;9.01),R22-Persönliche_Daten!$AG$5,0)</f>
        <v>0</v>
      </c>
      <c r="BK22" s="208">
        <f>IF(R22&gt;9,R22-Persönliche_Daten!$AH$5,0)</f>
        <v>0</v>
      </c>
      <c r="BL22" s="208">
        <f t="shared" si="14"/>
        <v>0</v>
      </c>
      <c r="BM22" s="208">
        <f t="shared" si="15"/>
        <v>0</v>
      </c>
      <c r="BN22" s="208">
        <f>IF(AND(U22&gt;6,U22&lt;9.01),U22-Persönliche_Daten!$AG$5,0)</f>
        <v>0</v>
      </c>
      <c r="BO22" s="208">
        <f>IF(U22&gt;9,U22-Persönliche_Daten!$AH$5,0)</f>
        <v>0</v>
      </c>
      <c r="BP22" s="208">
        <f t="shared" si="16"/>
        <v>0</v>
      </c>
      <c r="BQ22" s="208">
        <f t="shared" si="17"/>
        <v>0</v>
      </c>
      <c r="BR22" s="208">
        <f t="shared" si="18"/>
        <v>0</v>
      </c>
    </row>
    <row r="23" spans="2:70" s="1" customFormat="1" ht="21.75" customHeight="1" x14ac:dyDescent="0.25">
      <c r="B23" s="59">
        <f t="shared" si="19"/>
        <v>46337</v>
      </c>
      <c r="C23" s="60">
        <f t="shared" si="20"/>
        <v>4</v>
      </c>
      <c r="D23" s="210">
        <f t="shared" si="21"/>
        <v>46337</v>
      </c>
      <c r="E23" s="211"/>
      <c r="F23" s="6"/>
      <c r="G23" s="6"/>
      <c r="H23" s="114"/>
      <c r="I23" s="203"/>
      <c r="J23" s="96"/>
      <c r="K23" s="7"/>
      <c r="L23" s="105">
        <f>(K23-J23)*24</f>
        <v>0</v>
      </c>
      <c r="M23" s="91"/>
      <c r="N23" s="8"/>
      <c r="O23" s="105">
        <f t="shared" si="22"/>
        <v>0</v>
      </c>
      <c r="P23" s="96"/>
      <c r="Q23" s="7"/>
      <c r="R23" s="105">
        <f t="shared" si="28"/>
        <v>0</v>
      </c>
      <c r="S23" s="91"/>
      <c r="T23" s="8"/>
      <c r="U23" s="105">
        <f t="shared" si="24"/>
        <v>0</v>
      </c>
      <c r="V23" s="367">
        <f>IF(D23=Persönliche_Daten!$D$24,Persönliche_Daten!$H$24,IF(D23=Persönliche_Daten!$D$26,Persönliche_Daten!$H$26,IF(BF23&gt;0,0,IF(C23=2,Persönliche_Daten!$G$18,IF(C23=3,Persönliche_Daten!$H$18,IF(C23=4,Persönliche_Daten!$I$18,IF(C23=5,Persönliche_Daten!$J$18,IF(C23=6,Persönliche_Daten!$K$18))))))+IF(C23=7,Persönliche_Daten!$L$18,IF(C23=1,Persönliche_Daten!$M$18,0))))</f>
        <v>0</v>
      </c>
      <c r="W23" s="397"/>
      <c r="X23" s="369">
        <f t="shared" si="1"/>
        <v>0</v>
      </c>
      <c r="Y23" s="370"/>
      <c r="Z23" s="371">
        <f t="shared" si="25"/>
        <v>0</v>
      </c>
      <c r="AA23" s="372"/>
      <c r="AB23" s="367">
        <f>IF(D23=Persönliche_Daten!$D$24,Persönliche_Daten!$H$24,IF(D23=Persönliche_Daten!$D$26,0,IF(BF23&gt;0,0,IF(C23=2,Persönliche_Daten!$P$18,IF(C23=3,Persönliche_Daten!$Q$18,IF(C23=4,Persönliche_Daten!$R$18,IF(C23=5,Persönliche_Daten!$S$18,IF(C23=6,Persönliche_Daten!$T$18))))))+IF(C23=7,Persönliche_Daten!$U$18,IF(C23=1,Persönliche_Daten!$V$18,0))))</f>
        <v>0</v>
      </c>
      <c r="AC23" s="397"/>
      <c r="AD23" s="369">
        <f t="shared" si="2"/>
        <v>0</v>
      </c>
      <c r="AE23" s="370"/>
      <c r="AF23" s="371">
        <f t="shared" si="5"/>
        <v>0</v>
      </c>
      <c r="AG23" s="372"/>
      <c r="AH23" s="108">
        <f t="shared" si="3"/>
        <v>0</v>
      </c>
      <c r="AI23" s="105">
        <f t="shared" si="4"/>
        <v>0</v>
      </c>
      <c r="AJ23" s="12">
        <f t="shared" si="6"/>
        <v>0</v>
      </c>
      <c r="AK23" s="204">
        <f t="shared" si="26"/>
        <v>0</v>
      </c>
      <c r="AL23" s="205"/>
      <c r="AM23" s="205"/>
      <c r="AN23" s="205"/>
      <c r="AO23" s="393"/>
      <c r="AP23" s="393"/>
      <c r="AR23" s="207"/>
      <c r="AV23" s="1">
        <f>IF(AND(K23&gt;0,M23=K23),Persönliche_Daten!$AI$5,0)</f>
        <v>0</v>
      </c>
      <c r="AW23" s="209">
        <f t="shared" si="7"/>
        <v>0</v>
      </c>
      <c r="AX23" s="209">
        <f>IF(AND(L23&gt;6,L23&lt;9.01),L23-Persönliche_Daten!$AG$5,0)</f>
        <v>0</v>
      </c>
      <c r="AY23" s="209">
        <f>IF(L23&gt;9,L23-Persönliche_Daten!$AH$5,0)</f>
        <v>0</v>
      </c>
      <c r="AZ23" s="209">
        <f t="shared" si="8"/>
        <v>0</v>
      </c>
      <c r="BA23" s="209">
        <f t="shared" si="9"/>
        <v>0</v>
      </c>
      <c r="BB23" s="209">
        <f>IF(AND(O23&gt;6,O23&lt;9.01),O23-Persönliche_Daten!$AG$5,0)</f>
        <v>0</v>
      </c>
      <c r="BC23" s="209">
        <f>IF(O23&gt;9,O23-Persönliche_Daten!$AH$5,0)</f>
        <v>0</v>
      </c>
      <c r="BD23" s="209">
        <f t="shared" si="10"/>
        <v>0</v>
      </c>
      <c r="BE23" s="209">
        <f t="shared" si="11"/>
        <v>0</v>
      </c>
      <c r="BF23" s="209">
        <f t="shared" si="12"/>
        <v>0</v>
      </c>
      <c r="BG23" s="209"/>
      <c r="BH23" s="208"/>
      <c r="BI23" s="208">
        <f t="shared" si="13"/>
        <v>0</v>
      </c>
      <c r="BJ23" s="208">
        <f>IF(AND(R23&gt;6,R23&lt;9.01),R23-Persönliche_Daten!$AG$5,0)</f>
        <v>0</v>
      </c>
      <c r="BK23" s="208">
        <f>IF(R23&gt;9,R23-Persönliche_Daten!$AH$5,0)</f>
        <v>0</v>
      </c>
      <c r="BL23" s="208">
        <f t="shared" si="14"/>
        <v>0</v>
      </c>
      <c r="BM23" s="208">
        <f t="shared" si="15"/>
        <v>0</v>
      </c>
      <c r="BN23" s="208">
        <f>IF(AND(U23&gt;6,U23&lt;9.01),U23-Persönliche_Daten!$AG$5,0)</f>
        <v>0</v>
      </c>
      <c r="BO23" s="208">
        <f>IF(U23&gt;9,U23-Persönliche_Daten!$AH$5,0)</f>
        <v>0</v>
      </c>
      <c r="BP23" s="208">
        <f t="shared" si="16"/>
        <v>0</v>
      </c>
      <c r="BQ23" s="208">
        <f t="shared" si="17"/>
        <v>0</v>
      </c>
      <c r="BR23" s="208">
        <f t="shared" si="18"/>
        <v>0</v>
      </c>
    </row>
    <row r="24" spans="2:70" s="1" customFormat="1" ht="21.75" customHeight="1" x14ac:dyDescent="0.25">
      <c r="B24" s="59">
        <f t="shared" si="19"/>
        <v>46338</v>
      </c>
      <c r="C24" s="60">
        <f t="shared" si="20"/>
        <v>5</v>
      </c>
      <c r="D24" s="210">
        <f t="shared" si="21"/>
        <v>46338</v>
      </c>
      <c r="E24" s="211"/>
      <c r="F24" s="6"/>
      <c r="G24" s="6"/>
      <c r="H24" s="114"/>
      <c r="I24" s="203"/>
      <c r="J24" s="96"/>
      <c r="K24" s="7"/>
      <c r="L24" s="105">
        <f t="shared" si="27"/>
        <v>0</v>
      </c>
      <c r="M24" s="91"/>
      <c r="N24" s="8"/>
      <c r="O24" s="105">
        <f t="shared" si="22"/>
        <v>0</v>
      </c>
      <c r="P24" s="96"/>
      <c r="Q24" s="7"/>
      <c r="R24" s="105">
        <f t="shared" si="28"/>
        <v>0</v>
      </c>
      <c r="S24" s="91"/>
      <c r="T24" s="8"/>
      <c r="U24" s="105">
        <f t="shared" si="24"/>
        <v>0</v>
      </c>
      <c r="V24" s="367">
        <f>IF(D24=Persönliche_Daten!$D$24,Persönliche_Daten!$H$24,IF(D24=Persönliche_Daten!$D$26,Persönliche_Daten!$H$26,IF(BF24&gt;0,0,IF(C24=2,Persönliche_Daten!$G$18,IF(C24=3,Persönliche_Daten!$H$18,IF(C24=4,Persönliche_Daten!$I$18,IF(C24=5,Persönliche_Daten!$J$18,IF(C24=6,Persönliche_Daten!$K$18))))))+IF(C24=7,Persönliche_Daten!$L$18,IF(C24=1,Persönliche_Daten!$M$18,0))))</f>
        <v>0</v>
      </c>
      <c r="W24" s="397"/>
      <c r="X24" s="369">
        <f t="shared" si="1"/>
        <v>0</v>
      </c>
      <c r="Y24" s="370"/>
      <c r="Z24" s="371">
        <f t="shared" si="25"/>
        <v>0</v>
      </c>
      <c r="AA24" s="372"/>
      <c r="AB24" s="367">
        <f>IF(D24=Persönliche_Daten!$D$24,Persönliche_Daten!$H$24,IF(D24=Persönliche_Daten!$D$26,0,IF(BF24&gt;0,0,IF(C24=2,Persönliche_Daten!$P$18,IF(C24=3,Persönliche_Daten!$Q$18,IF(C24=4,Persönliche_Daten!$R$18,IF(C24=5,Persönliche_Daten!$S$18,IF(C24=6,Persönliche_Daten!$T$18))))))+IF(C24=7,Persönliche_Daten!$U$18,IF(C24=1,Persönliche_Daten!$V$18,0))))</f>
        <v>0</v>
      </c>
      <c r="AC24" s="397"/>
      <c r="AD24" s="369">
        <f t="shared" si="2"/>
        <v>0</v>
      </c>
      <c r="AE24" s="370"/>
      <c r="AF24" s="371">
        <f t="shared" si="5"/>
        <v>0</v>
      </c>
      <c r="AG24" s="372"/>
      <c r="AH24" s="108">
        <f t="shared" si="3"/>
        <v>0</v>
      </c>
      <c r="AI24" s="105">
        <f t="shared" si="4"/>
        <v>0</v>
      </c>
      <c r="AJ24" s="12">
        <f t="shared" si="6"/>
        <v>0</v>
      </c>
      <c r="AK24" s="204">
        <f t="shared" si="26"/>
        <v>0</v>
      </c>
      <c r="AL24" s="205"/>
      <c r="AM24" s="205"/>
      <c r="AN24" s="205"/>
      <c r="AO24" s="393"/>
      <c r="AP24" s="393"/>
      <c r="AR24" s="207"/>
      <c r="AV24" s="1">
        <f>IF(AND(K24&gt;0,M24=K24),Persönliche_Daten!$AI$5,0)</f>
        <v>0</v>
      </c>
      <c r="AW24" s="209">
        <f t="shared" si="7"/>
        <v>0</v>
      </c>
      <c r="AX24" s="209">
        <f>IF(AND(L24&gt;6,L24&lt;9.01),L24-Persönliche_Daten!$AG$5,0)</f>
        <v>0</v>
      </c>
      <c r="AY24" s="209">
        <f>IF(L24&gt;9,L24-Persönliche_Daten!$AH$5,0)</f>
        <v>0</v>
      </c>
      <c r="AZ24" s="209">
        <f t="shared" si="8"/>
        <v>0</v>
      </c>
      <c r="BA24" s="209">
        <f t="shared" si="9"/>
        <v>0</v>
      </c>
      <c r="BB24" s="209">
        <f>IF(AND(O24&gt;6,O24&lt;9.01),O24-Persönliche_Daten!$AG$5,0)</f>
        <v>0</v>
      </c>
      <c r="BC24" s="209">
        <f>IF(O24&gt;9,O24-Persönliche_Daten!$AH$5,0)</f>
        <v>0</v>
      </c>
      <c r="BD24" s="209">
        <f t="shared" si="10"/>
        <v>0</v>
      </c>
      <c r="BE24" s="209">
        <f t="shared" si="11"/>
        <v>0</v>
      </c>
      <c r="BF24" s="209">
        <f t="shared" si="12"/>
        <v>0</v>
      </c>
      <c r="BG24" s="209"/>
      <c r="BH24" s="208"/>
      <c r="BI24" s="208">
        <f t="shared" si="13"/>
        <v>0</v>
      </c>
      <c r="BJ24" s="208">
        <f>IF(AND(R24&gt;6,R24&lt;9.01),R24-Persönliche_Daten!$AG$5,0)</f>
        <v>0</v>
      </c>
      <c r="BK24" s="208">
        <f>IF(R24&gt;9,R24-Persönliche_Daten!$AH$5,0)</f>
        <v>0</v>
      </c>
      <c r="BL24" s="208">
        <f t="shared" si="14"/>
        <v>0</v>
      </c>
      <c r="BM24" s="208">
        <f t="shared" si="15"/>
        <v>0</v>
      </c>
      <c r="BN24" s="208">
        <f>IF(AND(U24&gt;6,U24&lt;9.01),U24-Persönliche_Daten!$AG$5,0)</f>
        <v>0</v>
      </c>
      <c r="BO24" s="208">
        <f>IF(U24&gt;9,U24-Persönliche_Daten!$AH$5,0)</f>
        <v>0</v>
      </c>
      <c r="BP24" s="208">
        <f t="shared" si="16"/>
        <v>0</v>
      </c>
      <c r="BQ24" s="208">
        <f t="shared" si="17"/>
        <v>0</v>
      </c>
      <c r="BR24" s="208">
        <f t="shared" si="18"/>
        <v>0</v>
      </c>
    </row>
    <row r="25" spans="2:70" s="1" customFormat="1" ht="21.75" customHeight="1" x14ac:dyDescent="0.25">
      <c r="B25" s="59">
        <f t="shared" si="19"/>
        <v>46339</v>
      </c>
      <c r="C25" s="60">
        <f t="shared" si="20"/>
        <v>6</v>
      </c>
      <c r="D25" s="210">
        <f t="shared" si="21"/>
        <v>46339</v>
      </c>
      <c r="E25" s="211"/>
      <c r="F25" s="6"/>
      <c r="G25" s="6"/>
      <c r="H25" s="114"/>
      <c r="I25" s="203"/>
      <c r="J25" s="96"/>
      <c r="K25" s="7"/>
      <c r="L25" s="105">
        <f t="shared" si="27"/>
        <v>0</v>
      </c>
      <c r="M25" s="91"/>
      <c r="N25" s="8"/>
      <c r="O25" s="105">
        <f t="shared" si="22"/>
        <v>0</v>
      </c>
      <c r="P25" s="96"/>
      <c r="Q25" s="7"/>
      <c r="R25" s="105">
        <f t="shared" si="28"/>
        <v>0</v>
      </c>
      <c r="S25" s="91"/>
      <c r="T25" s="8"/>
      <c r="U25" s="105">
        <f t="shared" si="24"/>
        <v>0</v>
      </c>
      <c r="V25" s="367">
        <f>IF(D25=Persönliche_Daten!$D$24,Persönliche_Daten!$H$24,IF(D25=Persönliche_Daten!$D$26,Persönliche_Daten!$H$26,IF(BF25&gt;0,0,IF(C25=2,Persönliche_Daten!$G$18,IF(C25=3,Persönliche_Daten!$H$18,IF(C25=4,Persönliche_Daten!$I$18,IF(C25=5,Persönliche_Daten!$J$18,IF(C25=6,Persönliche_Daten!$K$18))))))+IF(C25=7,Persönliche_Daten!$L$18,IF(C25=1,Persönliche_Daten!$M$18,0))))</f>
        <v>0</v>
      </c>
      <c r="W25" s="397"/>
      <c r="X25" s="369">
        <f t="shared" si="1"/>
        <v>0</v>
      </c>
      <c r="Y25" s="370"/>
      <c r="Z25" s="371">
        <f t="shared" si="25"/>
        <v>0</v>
      </c>
      <c r="AA25" s="372"/>
      <c r="AB25" s="367">
        <f>IF(D25=Persönliche_Daten!$D$24,Persönliche_Daten!$H$24,IF(D25=Persönliche_Daten!$D$26,0,IF(BF25&gt;0,0,IF(C25=2,Persönliche_Daten!$P$18,IF(C25=3,Persönliche_Daten!$Q$18,IF(C25=4,Persönliche_Daten!$R$18,IF(C25=5,Persönliche_Daten!$S$18,IF(C25=6,Persönliche_Daten!$T$18))))))+IF(C25=7,Persönliche_Daten!$U$18,IF(C25=1,Persönliche_Daten!$V$18,0))))</f>
        <v>0</v>
      </c>
      <c r="AC25" s="397"/>
      <c r="AD25" s="369">
        <f t="shared" si="2"/>
        <v>0</v>
      </c>
      <c r="AE25" s="370"/>
      <c r="AF25" s="371">
        <f t="shared" si="5"/>
        <v>0</v>
      </c>
      <c r="AG25" s="372"/>
      <c r="AH25" s="108">
        <f t="shared" si="3"/>
        <v>0</v>
      </c>
      <c r="AI25" s="105">
        <f t="shared" si="4"/>
        <v>0</v>
      </c>
      <c r="AJ25" s="12">
        <f t="shared" si="6"/>
        <v>0</v>
      </c>
      <c r="AK25" s="204">
        <f t="shared" si="26"/>
        <v>0</v>
      </c>
      <c r="AL25" s="205"/>
      <c r="AM25" s="205"/>
      <c r="AN25" s="205"/>
      <c r="AO25" s="393"/>
      <c r="AP25" s="393"/>
      <c r="AR25" s="207"/>
      <c r="AV25" s="1">
        <f>IF(AND(K25&gt;0,M25=K25),Persönliche_Daten!$AI$5,0)</f>
        <v>0</v>
      </c>
      <c r="AW25" s="209">
        <f t="shared" si="7"/>
        <v>0</v>
      </c>
      <c r="AX25" s="209">
        <f>IF(AND(L25&gt;6,L25&lt;9.01),L25-Persönliche_Daten!$AG$5,0)</f>
        <v>0</v>
      </c>
      <c r="AY25" s="209">
        <f>IF(L25&gt;9,L25-Persönliche_Daten!$AH$5,0)</f>
        <v>0</v>
      </c>
      <c r="AZ25" s="209">
        <f t="shared" si="8"/>
        <v>0</v>
      </c>
      <c r="BA25" s="209">
        <f t="shared" si="9"/>
        <v>0</v>
      </c>
      <c r="BB25" s="209">
        <f>IF(AND(O25&gt;6,O25&lt;9.01),O25-Persönliche_Daten!$AG$5,0)</f>
        <v>0</v>
      </c>
      <c r="BC25" s="209">
        <f>IF(O25&gt;9,O25-Persönliche_Daten!$AH$5,0)</f>
        <v>0</v>
      </c>
      <c r="BD25" s="209">
        <f t="shared" si="10"/>
        <v>0</v>
      </c>
      <c r="BE25" s="209">
        <f t="shared" si="11"/>
        <v>0</v>
      </c>
      <c r="BF25" s="209">
        <f t="shared" si="12"/>
        <v>0</v>
      </c>
      <c r="BG25" s="209"/>
      <c r="BH25" s="208"/>
      <c r="BI25" s="208">
        <f t="shared" si="13"/>
        <v>0</v>
      </c>
      <c r="BJ25" s="208">
        <f>IF(AND(R25&gt;6,R25&lt;9.01),R25-Persönliche_Daten!$AG$5,0)</f>
        <v>0</v>
      </c>
      <c r="BK25" s="208">
        <f>IF(R25&gt;9,R25-Persönliche_Daten!$AH$5,0)</f>
        <v>0</v>
      </c>
      <c r="BL25" s="208">
        <f t="shared" si="14"/>
        <v>0</v>
      </c>
      <c r="BM25" s="208">
        <f t="shared" si="15"/>
        <v>0</v>
      </c>
      <c r="BN25" s="208">
        <f>IF(AND(U25&gt;6,U25&lt;9.01),U25-Persönliche_Daten!$AG$5,0)</f>
        <v>0</v>
      </c>
      <c r="BO25" s="208">
        <f>IF(U25&gt;9,U25-Persönliche_Daten!$AH$5,0)</f>
        <v>0</v>
      </c>
      <c r="BP25" s="208">
        <f t="shared" si="16"/>
        <v>0</v>
      </c>
      <c r="BQ25" s="208">
        <f t="shared" si="17"/>
        <v>0</v>
      </c>
      <c r="BR25" s="208">
        <f t="shared" si="18"/>
        <v>0</v>
      </c>
    </row>
    <row r="26" spans="2:70" s="1" customFormat="1" ht="21.75" customHeight="1" x14ac:dyDescent="0.25">
      <c r="B26" s="59">
        <f t="shared" si="19"/>
        <v>46340</v>
      </c>
      <c r="C26" s="60">
        <f t="shared" si="20"/>
        <v>7</v>
      </c>
      <c r="D26" s="210">
        <f t="shared" si="21"/>
        <v>46340</v>
      </c>
      <c r="E26" s="211"/>
      <c r="F26" s="6"/>
      <c r="G26" s="6"/>
      <c r="H26" s="114"/>
      <c r="I26" s="203"/>
      <c r="J26" s="96"/>
      <c r="K26" s="7"/>
      <c r="L26" s="105">
        <f t="shared" si="27"/>
        <v>0</v>
      </c>
      <c r="M26" s="91"/>
      <c r="N26" s="8"/>
      <c r="O26" s="105">
        <f t="shared" si="22"/>
        <v>0</v>
      </c>
      <c r="P26" s="96"/>
      <c r="Q26" s="7"/>
      <c r="R26" s="105">
        <f t="shared" si="28"/>
        <v>0</v>
      </c>
      <c r="S26" s="91"/>
      <c r="T26" s="8"/>
      <c r="U26" s="105">
        <f t="shared" si="24"/>
        <v>0</v>
      </c>
      <c r="V26" s="367">
        <f>IF(D26=Persönliche_Daten!$D$24,Persönliche_Daten!$H$24,IF(D26=Persönliche_Daten!$D$26,Persönliche_Daten!$H$26,IF(BF26&gt;0,0,IF(C26=2,Persönliche_Daten!$G$18,IF(C26=3,Persönliche_Daten!$H$18,IF(C26=4,Persönliche_Daten!$I$18,IF(C26=5,Persönliche_Daten!$J$18,IF(C26=6,Persönliche_Daten!$K$18))))))+IF(C26=7,Persönliche_Daten!$L$18,IF(C26=1,Persönliche_Daten!$M$18,0))))</f>
        <v>0</v>
      </c>
      <c r="W26" s="397"/>
      <c r="X26" s="369">
        <f t="shared" si="1"/>
        <v>0</v>
      </c>
      <c r="Y26" s="370"/>
      <c r="Z26" s="371">
        <f t="shared" si="25"/>
        <v>0</v>
      </c>
      <c r="AA26" s="372"/>
      <c r="AB26" s="367">
        <f>IF(D26=Persönliche_Daten!$D$24,Persönliche_Daten!$H$24,IF(D26=Persönliche_Daten!$D$26,0,IF(BF26&gt;0,0,IF(C26=2,Persönliche_Daten!$P$18,IF(C26=3,Persönliche_Daten!$Q$18,IF(C26=4,Persönliche_Daten!$R$18,IF(C26=5,Persönliche_Daten!$S$18,IF(C26=6,Persönliche_Daten!$T$18))))))+IF(C26=7,Persönliche_Daten!$U$18,IF(C26=1,Persönliche_Daten!$V$18,0))))</f>
        <v>0</v>
      </c>
      <c r="AC26" s="397"/>
      <c r="AD26" s="369">
        <f t="shared" si="2"/>
        <v>0</v>
      </c>
      <c r="AE26" s="370"/>
      <c r="AF26" s="371">
        <f t="shared" si="5"/>
        <v>0</v>
      </c>
      <c r="AG26" s="372"/>
      <c r="AH26" s="108">
        <f t="shared" si="3"/>
        <v>0</v>
      </c>
      <c r="AI26" s="105">
        <f t="shared" si="4"/>
        <v>0</v>
      </c>
      <c r="AJ26" s="12">
        <f t="shared" si="6"/>
        <v>0</v>
      </c>
      <c r="AK26" s="204">
        <f t="shared" si="26"/>
        <v>0</v>
      </c>
      <c r="AL26" s="205"/>
      <c r="AM26" s="205"/>
      <c r="AN26" s="205"/>
      <c r="AO26" s="393"/>
      <c r="AP26" s="393"/>
      <c r="AR26" s="207"/>
      <c r="AV26" s="1">
        <f>IF(AND(K26&gt;0,M26=K26),Persönliche_Daten!$AI$5,0)</f>
        <v>0</v>
      </c>
      <c r="AW26" s="209">
        <f t="shared" si="7"/>
        <v>0</v>
      </c>
      <c r="AX26" s="209">
        <f>IF(AND(L26&gt;6,L26&lt;9.01),L26-Persönliche_Daten!$AG$5,0)</f>
        <v>0</v>
      </c>
      <c r="AY26" s="209">
        <f>IF(L26&gt;9,L26-Persönliche_Daten!$AH$5,0)</f>
        <v>0</v>
      </c>
      <c r="AZ26" s="209">
        <f t="shared" si="8"/>
        <v>0</v>
      </c>
      <c r="BA26" s="209">
        <f t="shared" si="9"/>
        <v>0</v>
      </c>
      <c r="BB26" s="209">
        <f>IF(AND(O26&gt;6,O26&lt;9.01),O26-Persönliche_Daten!$AG$5,0)</f>
        <v>0</v>
      </c>
      <c r="BC26" s="209">
        <f>IF(O26&gt;9,O26-Persönliche_Daten!$AH$5,0)</f>
        <v>0</v>
      </c>
      <c r="BD26" s="209">
        <f t="shared" si="10"/>
        <v>0</v>
      </c>
      <c r="BE26" s="209">
        <f t="shared" si="11"/>
        <v>0</v>
      </c>
      <c r="BF26" s="209">
        <f t="shared" si="12"/>
        <v>0</v>
      </c>
      <c r="BG26" s="209"/>
      <c r="BH26" s="208"/>
      <c r="BI26" s="208">
        <f t="shared" si="13"/>
        <v>0</v>
      </c>
      <c r="BJ26" s="208">
        <f>IF(AND(R26&gt;6,R26&lt;9.01),R26-Persönliche_Daten!$AG$5,0)</f>
        <v>0</v>
      </c>
      <c r="BK26" s="208">
        <f>IF(R26&gt;9,R26-Persönliche_Daten!$AH$5,0)</f>
        <v>0</v>
      </c>
      <c r="BL26" s="208">
        <f t="shared" si="14"/>
        <v>0</v>
      </c>
      <c r="BM26" s="208">
        <f t="shared" si="15"/>
        <v>0</v>
      </c>
      <c r="BN26" s="208">
        <f>IF(AND(U26&gt;6,U26&lt;9.01),U26-Persönliche_Daten!$AG$5,0)</f>
        <v>0</v>
      </c>
      <c r="BO26" s="208">
        <f>IF(U26&gt;9,U26-Persönliche_Daten!$AH$5,0)</f>
        <v>0</v>
      </c>
      <c r="BP26" s="208">
        <f t="shared" si="16"/>
        <v>0</v>
      </c>
      <c r="BQ26" s="208">
        <f t="shared" si="17"/>
        <v>0</v>
      </c>
      <c r="BR26" s="208">
        <f t="shared" si="18"/>
        <v>0</v>
      </c>
    </row>
    <row r="27" spans="2:70" s="1" customFormat="1" ht="21.75" customHeight="1" x14ac:dyDescent="0.25">
      <c r="B27" s="59">
        <f t="shared" si="19"/>
        <v>46341</v>
      </c>
      <c r="C27" s="60">
        <f t="shared" si="20"/>
        <v>1</v>
      </c>
      <c r="D27" s="210">
        <f t="shared" si="21"/>
        <v>46341</v>
      </c>
      <c r="E27" s="211"/>
      <c r="F27" s="6"/>
      <c r="G27" s="6"/>
      <c r="H27" s="114"/>
      <c r="I27" s="203"/>
      <c r="J27" s="96"/>
      <c r="K27" s="7"/>
      <c r="L27" s="105">
        <f t="shared" si="27"/>
        <v>0</v>
      </c>
      <c r="M27" s="91"/>
      <c r="N27" s="8"/>
      <c r="O27" s="105">
        <f t="shared" si="22"/>
        <v>0</v>
      </c>
      <c r="P27" s="96"/>
      <c r="Q27" s="7"/>
      <c r="R27" s="105">
        <f t="shared" si="28"/>
        <v>0</v>
      </c>
      <c r="S27" s="91"/>
      <c r="T27" s="8"/>
      <c r="U27" s="105">
        <f t="shared" si="24"/>
        <v>0</v>
      </c>
      <c r="V27" s="367">
        <f>IF(D27=Persönliche_Daten!$D$24,Persönliche_Daten!$H$24,IF(D27=Persönliche_Daten!$D$26,Persönliche_Daten!$H$26,IF(BF27&gt;0,0,IF(C27=2,Persönliche_Daten!$G$18,IF(C27=3,Persönliche_Daten!$H$18,IF(C27=4,Persönliche_Daten!$I$18,IF(C27=5,Persönliche_Daten!$J$18,IF(C27=6,Persönliche_Daten!$K$18))))))+IF(C27=7,Persönliche_Daten!$L$18,IF(C27=1,Persönliche_Daten!$M$18,0))))</f>
        <v>0</v>
      </c>
      <c r="W27" s="397"/>
      <c r="X27" s="369">
        <f t="shared" si="1"/>
        <v>0</v>
      </c>
      <c r="Y27" s="370"/>
      <c r="Z27" s="371">
        <f t="shared" si="25"/>
        <v>0</v>
      </c>
      <c r="AA27" s="372"/>
      <c r="AB27" s="367">
        <f>IF(D27=Persönliche_Daten!$D$24,Persönliche_Daten!$H$24,IF(D27=Persönliche_Daten!$D$26,0,IF(BF27&gt;0,0,IF(C27=2,Persönliche_Daten!$P$18,IF(C27=3,Persönliche_Daten!$Q$18,IF(C27=4,Persönliche_Daten!$R$18,IF(C27=5,Persönliche_Daten!$S$18,IF(C27=6,Persönliche_Daten!$T$18))))))+IF(C27=7,Persönliche_Daten!$U$18,IF(C27=1,Persönliche_Daten!$V$18,0))))</f>
        <v>0</v>
      </c>
      <c r="AC27" s="397"/>
      <c r="AD27" s="369">
        <f t="shared" si="2"/>
        <v>0</v>
      </c>
      <c r="AE27" s="370"/>
      <c r="AF27" s="371">
        <f t="shared" si="5"/>
        <v>0</v>
      </c>
      <c r="AG27" s="372"/>
      <c r="AH27" s="108">
        <f>Z27+AF27</f>
        <v>0</v>
      </c>
      <c r="AI27" s="105">
        <f t="shared" si="4"/>
        <v>0</v>
      </c>
      <c r="AJ27" s="12">
        <f t="shared" si="6"/>
        <v>0</v>
      </c>
      <c r="AK27" s="204">
        <f t="shared" si="26"/>
        <v>0</v>
      </c>
      <c r="AL27" s="205"/>
      <c r="AM27" s="205"/>
      <c r="AN27" s="205"/>
      <c r="AO27" s="393"/>
      <c r="AP27" s="393"/>
      <c r="AR27" s="207"/>
      <c r="AV27" s="1">
        <f>IF(AND(K27&gt;0,M27=K27),Persönliche_Daten!$AI$5,0)</f>
        <v>0</v>
      </c>
      <c r="AW27" s="209">
        <f t="shared" si="7"/>
        <v>0</v>
      </c>
      <c r="AX27" s="209">
        <f>IF(AND(L27&gt;6,L27&lt;9.01),L27-Persönliche_Daten!$AG$5,0)</f>
        <v>0</v>
      </c>
      <c r="AY27" s="209">
        <f>IF(L27&gt;9,L27-Persönliche_Daten!$AH$5,0)</f>
        <v>0</v>
      </c>
      <c r="AZ27" s="209">
        <f t="shared" si="8"/>
        <v>0</v>
      </c>
      <c r="BA27" s="209">
        <f t="shared" si="9"/>
        <v>0</v>
      </c>
      <c r="BB27" s="209">
        <f>IF(AND(O27&gt;6,O27&lt;9.01),O27-Persönliche_Daten!$AG$5,0)</f>
        <v>0</v>
      </c>
      <c r="BC27" s="209">
        <f>IF(O27&gt;9,O27-Persönliche_Daten!$AH$5,0)</f>
        <v>0</v>
      </c>
      <c r="BD27" s="209">
        <f t="shared" si="10"/>
        <v>0</v>
      </c>
      <c r="BE27" s="209">
        <f t="shared" si="11"/>
        <v>0</v>
      </c>
      <c r="BF27" s="209">
        <f t="shared" si="12"/>
        <v>0</v>
      </c>
      <c r="BG27" s="209"/>
      <c r="BH27" s="208"/>
      <c r="BI27" s="208">
        <f t="shared" si="13"/>
        <v>0</v>
      </c>
      <c r="BJ27" s="208">
        <f>IF(AND(R27&gt;6,R27&lt;9.01),R27-Persönliche_Daten!$AG$5,0)</f>
        <v>0</v>
      </c>
      <c r="BK27" s="208">
        <f>IF(R27&gt;9,R27-Persönliche_Daten!$AH$5,0)</f>
        <v>0</v>
      </c>
      <c r="BL27" s="208">
        <f t="shared" si="14"/>
        <v>0</v>
      </c>
      <c r="BM27" s="208">
        <f t="shared" si="15"/>
        <v>0</v>
      </c>
      <c r="BN27" s="208">
        <f>IF(AND(U27&gt;6,U27&lt;9.01),U27-Persönliche_Daten!$AG$5,0)</f>
        <v>0</v>
      </c>
      <c r="BO27" s="208">
        <f>IF(U27&gt;9,U27-Persönliche_Daten!$AH$5,0)</f>
        <v>0</v>
      </c>
      <c r="BP27" s="208">
        <f t="shared" si="16"/>
        <v>0</v>
      </c>
      <c r="BQ27" s="208">
        <f t="shared" si="17"/>
        <v>0</v>
      </c>
      <c r="BR27" s="208">
        <f t="shared" si="18"/>
        <v>0</v>
      </c>
    </row>
    <row r="28" spans="2:70" s="1" customFormat="1" ht="21.75" customHeight="1" x14ac:dyDescent="0.25">
      <c r="B28" s="59">
        <f t="shared" si="19"/>
        <v>46342</v>
      </c>
      <c r="C28" s="60">
        <f t="shared" si="20"/>
        <v>2</v>
      </c>
      <c r="D28" s="210">
        <f t="shared" si="21"/>
        <v>46342</v>
      </c>
      <c r="E28" s="211"/>
      <c r="F28" s="6"/>
      <c r="G28" s="6"/>
      <c r="H28" s="114"/>
      <c r="I28" s="203"/>
      <c r="J28" s="96"/>
      <c r="K28" s="7"/>
      <c r="L28" s="105">
        <f t="shared" si="27"/>
        <v>0</v>
      </c>
      <c r="M28" s="91"/>
      <c r="N28" s="8"/>
      <c r="O28" s="105">
        <f t="shared" si="22"/>
        <v>0</v>
      </c>
      <c r="P28" s="96"/>
      <c r="Q28" s="7"/>
      <c r="R28" s="105">
        <f t="shared" si="28"/>
        <v>0</v>
      </c>
      <c r="S28" s="91"/>
      <c r="T28" s="8"/>
      <c r="U28" s="105">
        <f t="shared" si="24"/>
        <v>0</v>
      </c>
      <c r="V28" s="367">
        <f>IF(D28=Persönliche_Daten!$D$24,Persönliche_Daten!$H$24,IF(D28=Persönliche_Daten!$D$26,Persönliche_Daten!$H$26,IF(BF28&gt;0,0,IF(C28=2,Persönliche_Daten!$G$18,IF(C28=3,Persönliche_Daten!$H$18,IF(C28=4,Persönliche_Daten!$I$18,IF(C28=5,Persönliche_Daten!$J$18,IF(C28=6,Persönliche_Daten!$K$18))))))+IF(C28=7,Persönliche_Daten!$L$18,IF(C28=1,Persönliche_Daten!$M$18,0))))</f>
        <v>0</v>
      </c>
      <c r="W28" s="397"/>
      <c r="X28" s="369">
        <f t="shared" si="1"/>
        <v>0</v>
      </c>
      <c r="Y28" s="370"/>
      <c r="Z28" s="371">
        <f t="shared" si="25"/>
        <v>0</v>
      </c>
      <c r="AA28" s="372"/>
      <c r="AB28" s="367">
        <f>IF(D28=Persönliche_Daten!$D$24,Persönliche_Daten!$H$24,IF(D28=Persönliche_Daten!$D$26,0,IF(BF28&gt;0,0,IF(C28=2,Persönliche_Daten!$P$18,IF(C28=3,Persönliche_Daten!$Q$18,IF(C28=4,Persönliche_Daten!$R$18,IF(C28=5,Persönliche_Daten!$S$18,IF(C28=6,Persönliche_Daten!$T$18))))))+IF(C28=7,Persönliche_Daten!$U$18,IF(C28=1,Persönliche_Daten!$V$18,0))))</f>
        <v>0</v>
      </c>
      <c r="AC28" s="397"/>
      <c r="AD28" s="369">
        <f t="shared" si="2"/>
        <v>0</v>
      </c>
      <c r="AE28" s="370"/>
      <c r="AF28" s="371">
        <f t="shared" si="5"/>
        <v>0</v>
      </c>
      <c r="AG28" s="372"/>
      <c r="AH28" s="108">
        <f t="shared" si="3"/>
        <v>0</v>
      </c>
      <c r="AI28" s="105">
        <f t="shared" si="4"/>
        <v>0</v>
      </c>
      <c r="AJ28" s="12">
        <f t="shared" si="6"/>
        <v>0</v>
      </c>
      <c r="AK28" s="204">
        <f t="shared" si="26"/>
        <v>0</v>
      </c>
      <c r="AL28" s="205"/>
      <c r="AM28" s="205"/>
      <c r="AN28" s="205"/>
      <c r="AO28" s="393"/>
      <c r="AP28" s="393"/>
      <c r="AR28" s="207"/>
      <c r="AV28" s="1">
        <f>IF(AND(K28&gt;0,M28=K28),Persönliche_Daten!$AI$5,0)</f>
        <v>0</v>
      </c>
      <c r="AW28" s="209">
        <f t="shared" si="7"/>
        <v>0</v>
      </c>
      <c r="AX28" s="209">
        <f>IF(AND(L28&gt;6,L28&lt;9.01),L28-Persönliche_Daten!$AG$5,0)</f>
        <v>0</v>
      </c>
      <c r="AY28" s="209">
        <f>IF(L28&gt;9,L28-Persönliche_Daten!$AH$5,0)</f>
        <v>0</v>
      </c>
      <c r="AZ28" s="209">
        <f t="shared" si="8"/>
        <v>0</v>
      </c>
      <c r="BA28" s="209">
        <f t="shared" si="9"/>
        <v>0</v>
      </c>
      <c r="BB28" s="209">
        <f>IF(AND(O28&gt;6,O28&lt;9.01),O28-Persönliche_Daten!$AG$5,0)</f>
        <v>0</v>
      </c>
      <c r="BC28" s="209">
        <f>IF(O28&gt;9,O28-Persönliche_Daten!$AH$5,0)</f>
        <v>0</v>
      </c>
      <c r="BD28" s="209">
        <f t="shared" si="10"/>
        <v>0</v>
      </c>
      <c r="BE28" s="209">
        <f t="shared" si="11"/>
        <v>0</v>
      </c>
      <c r="BF28" s="209">
        <f t="shared" si="12"/>
        <v>0</v>
      </c>
      <c r="BG28" s="209"/>
      <c r="BH28" s="208"/>
      <c r="BI28" s="208">
        <f t="shared" si="13"/>
        <v>0</v>
      </c>
      <c r="BJ28" s="208">
        <f>IF(AND(R28&gt;6,R28&lt;9.01),R28-Persönliche_Daten!$AG$5,0)</f>
        <v>0</v>
      </c>
      <c r="BK28" s="208">
        <f>IF(R28&gt;9,R28-Persönliche_Daten!$AH$5,0)</f>
        <v>0</v>
      </c>
      <c r="BL28" s="208">
        <f t="shared" si="14"/>
        <v>0</v>
      </c>
      <c r="BM28" s="208">
        <f t="shared" si="15"/>
        <v>0</v>
      </c>
      <c r="BN28" s="208">
        <f>IF(AND(U28&gt;6,U28&lt;9.01),U28-Persönliche_Daten!$AG$5,0)</f>
        <v>0</v>
      </c>
      <c r="BO28" s="208">
        <f>IF(U28&gt;9,U28-Persönliche_Daten!$AH$5,0)</f>
        <v>0</v>
      </c>
      <c r="BP28" s="208">
        <f t="shared" si="16"/>
        <v>0</v>
      </c>
      <c r="BQ28" s="208">
        <f t="shared" si="17"/>
        <v>0</v>
      </c>
      <c r="BR28" s="208">
        <f t="shared" si="18"/>
        <v>0</v>
      </c>
    </row>
    <row r="29" spans="2:70" s="1" customFormat="1" ht="21.75" customHeight="1" x14ac:dyDescent="0.25">
      <c r="B29" s="59">
        <f t="shared" si="19"/>
        <v>46343</v>
      </c>
      <c r="C29" s="60">
        <f t="shared" si="20"/>
        <v>3</v>
      </c>
      <c r="D29" s="210">
        <f t="shared" si="21"/>
        <v>46343</v>
      </c>
      <c r="E29" s="211"/>
      <c r="F29" s="6"/>
      <c r="G29" s="6"/>
      <c r="H29" s="114"/>
      <c r="I29" s="203"/>
      <c r="J29" s="96"/>
      <c r="K29" s="7"/>
      <c r="L29" s="105">
        <f t="shared" si="27"/>
        <v>0</v>
      </c>
      <c r="M29" s="91"/>
      <c r="N29" s="8"/>
      <c r="O29" s="105">
        <f t="shared" si="22"/>
        <v>0</v>
      </c>
      <c r="P29" s="96"/>
      <c r="Q29" s="7"/>
      <c r="R29" s="105">
        <f t="shared" si="28"/>
        <v>0</v>
      </c>
      <c r="S29" s="91"/>
      <c r="T29" s="8"/>
      <c r="U29" s="105">
        <f t="shared" si="24"/>
        <v>0</v>
      </c>
      <c r="V29" s="367">
        <f>IF(D29=Persönliche_Daten!$D$24,Persönliche_Daten!$H$24,IF(D29=Persönliche_Daten!$D$26,Persönliche_Daten!$H$26,IF(BF29&gt;0,0,IF(C29=2,Persönliche_Daten!$G$18,IF(C29=3,Persönliche_Daten!$H$18,IF(C29=4,Persönliche_Daten!$I$18,IF(C29=5,Persönliche_Daten!$J$18,IF(C29=6,Persönliche_Daten!$K$18))))))+IF(C29=7,Persönliche_Daten!$L$18,IF(C29=1,Persönliche_Daten!$M$18,0))))</f>
        <v>0</v>
      </c>
      <c r="W29" s="397"/>
      <c r="X29" s="369">
        <f t="shared" si="1"/>
        <v>0</v>
      </c>
      <c r="Y29" s="370"/>
      <c r="Z29" s="371">
        <f t="shared" si="25"/>
        <v>0</v>
      </c>
      <c r="AA29" s="372"/>
      <c r="AB29" s="367">
        <f>IF(D29=Persönliche_Daten!$D$24,Persönliche_Daten!$H$24,IF(D29=Persönliche_Daten!$D$26,0,IF(BF29&gt;0,0,IF(C29=2,Persönliche_Daten!$P$18,IF(C29=3,Persönliche_Daten!$Q$18,IF(C29=4,Persönliche_Daten!$R$18,IF(C29=5,Persönliche_Daten!$S$18,IF(C29=6,Persönliche_Daten!$T$18))))))+IF(C29=7,Persönliche_Daten!$U$18,IF(C29=1,Persönliche_Daten!$V$18,0))))</f>
        <v>0</v>
      </c>
      <c r="AC29" s="397"/>
      <c r="AD29" s="369">
        <f t="shared" si="2"/>
        <v>0</v>
      </c>
      <c r="AE29" s="370"/>
      <c r="AF29" s="371">
        <f t="shared" si="5"/>
        <v>0</v>
      </c>
      <c r="AG29" s="372"/>
      <c r="AH29" s="108">
        <f>Z29+AF29</f>
        <v>0</v>
      </c>
      <c r="AI29" s="105">
        <f t="shared" si="4"/>
        <v>0</v>
      </c>
      <c r="AJ29" s="12">
        <f t="shared" si="6"/>
        <v>0</v>
      </c>
      <c r="AK29" s="204">
        <f t="shared" si="26"/>
        <v>0</v>
      </c>
      <c r="AL29" s="205"/>
      <c r="AM29" s="205"/>
      <c r="AN29" s="205"/>
      <c r="AO29" s="393"/>
      <c r="AP29" s="393"/>
      <c r="AR29" s="207"/>
      <c r="AV29" s="1">
        <f>IF(AND(K29&gt;0,M29=K29),Persönliche_Daten!$AI$5,0)</f>
        <v>0</v>
      </c>
      <c r="AW29" s="209">
        <f t="shared" si="7"/>
        <v>0</v>
      </c>
      <c r="AX29" s="209">
        <f>IF(AND(L29&gt;6,L29&lt;9.01),L29-Persönliche_Daten!$AG$5,0)</f>
        <v>0</v>
      </c>
      <c r="AY29" s="209">
        <f>IF(L29&gt;9,L29-Persönliche_Daten!$AH$5,0)</f>
        <v>0</v>
      </c>
      <c r="AZ29" s="209">
        <f t="shared" si="8"/>
        <v>0</v>
      </c>
      <c r="BA29" s="209">
        <f t="shared" si="9"/>
        <v>0</v>
      </c>
      <c r="BB29" s="209">
        <f>IF(AND(O29&gt;6,O29&lt;9.01),O29-Persönliche_Daten!$AG$5,0)</f>
        <v>0</v>
      </c>
      <c r="BC29" s="209">
        <f>IF(O29&gt;9,O29-Persönliche_Daten!$AH$5,0)</f>
        <v>0</v>
      </c>
      <c r="BD29" s="209">
        <f t="shared" si="10"/>
        <v>0</v>
      </c>
      <c r="BE29" s="209">
        <f t="shared" si="11"/>
        <v>0</v>
      </c>
      <c r="BF29" s="209">
        <f t="shared" si="12"/>
        <v>0</v>
      </c>
      <c r="BG29" s="209"/>
      <c r="BH29" s="208"/>
      <c r="BI29" s="208">
        <f t="shared" si="13"/>
        <v>0</v>
      </c>
      <c r="BJ29" s="208">
        <f>IF(AND(R29&gt;6,R29&lt;9.01),R29-Persönliche_Daten!$AG$5,0)</f>
        <v>0</v>
      </c>
      <c r="BK29" s="208">
        <f>IF(R29&gt;9,R29-Persönliche_Daten!$AH$5,0)</f>
        <v>0</v>
      </c>
      <c r="BL29" s="208">
        <f t="shared" si="14"/>
        <v>0</v>
      </c>
      <c r="BM29" s="208">
        <f t="shared" si="15"/>
        <v>0</v>
      </c>
      <c r="BN29" s="208">
        <f>IF(AND(U29&gt;6,U29&lt;9.01),U29-Persönliche_Daten!$AG$5,0)</f>
        <v>0</v>
      </c>
      <c r="BO29" s="208">
        <f>IF(U29&gt;9,U29-Persönliche_Daten!$AH$5,0)</f>
        <v>0</v>
      </c>
      <c r="BP29" s="208">
        <f t="shared" si="16"/>
        <v>0</v>
      </c>
      <c r="BQ29" s="208">
        <f t="shared" si="17"/>
        <v>0</v>
      </c>
      <c r="BR29" s="208">
        <f t="shared" si="18"/>
        <v>0</v>
      </c>
    </row>
    <row r="30" spans="2:70" s="1" customFormat="1" ht="21.75" customHeight="1" x14ac:dyDescent="0.25">
      <c r="B30" s="59">
        <f t="shared" si="19"/>
        <v>46344</v>
      </c>
      <c r="C30" s="60">
        <f t="shared" si="20"/>
        <v>4</v>
      </c>
      <c r="D30" s="210">
        <f t="shared" si="21"/>
        <v>46344</v>
      </c>
      <c r="E30" s="211"/>
      <c r="F30" s="6"/>
      <c r="G30" s="6"/>
      <c r="H30" s="114"/>
      <c r="I30" s="203"/>
      <c r="J30" s="96"/>
      <c r="K30" s="7"/>
      <c r="L30" s="105">
        <f>(K30-J30)*24</f>
        <v>0</v>
      </c>
      <c r="M30" s="91"/>
      <c r="N30" s="8"/>
      <c r="O30" s="105">
        <f t="shared" si="22"/>
        <v>0</v>
      </c>
      <c r="P30" s="96"/>
      <c r="Q30" s="7"/>
      <c r="R30" s="105">
        <f t="shared" si="28"/>
        <v>0</v>
      </c>
      <c r="S30" s="91"/>
      <c r="T30" s="8"/>
      <c r="U30" s="105">
        <f t="shared" si="24"/>
        <v>0</v>
      </c>
      <c r="V30" s="367">
        <f>IF(D30=Persönliche_Daten!$D$24,Persönliche_Daten!$H$24,IF(D30=Persönliche_Daten!$D$26,Persönliche_Daten!$H$26,IF(BF30&gt;0,0,IF(C30=2,Persönliche_Daten!$G$18,IF(C30=3,Persönliche_Daten!$H$18,IF(C30=4,Persönliche_Daten!$I$18,IF(C30=5,Persönliche_Daten!$J$18,IF(C30=6,Persönliche_Daten!$K$18))))))+IF(C30=7,Persönliche_Daten!$L$18,IF(C30=1,Persönliche_Daten!$M$18,0))))</f>
        <v>0</v>
      </c>
      <c r="W30" s="397"/>
      <c r="X30" s="369">
        <f t="shared" si="1"/>
        <v>0</v>
      </c>
      <c r="Y30" s="370"/>
      <c r="Z30" s="371">
        <f t="shared" si="25"/>
        <v>0</v>
      </c>
      <c r="AA30" s="372"/>
      <c r="AB30" s="367">
        <f>IF(D30=Persönliche_Daten!$D$24,Persönliche_Daten!$H$24,IF(D30=Persönliche_Daten!$D$26,0,IF(BF30&gt;0,0,IF(C30=2,Persönliche_Daten!$P$18,IF(C30=3,Persönliche_Daten!$Q$18,IF(C30=4,Persönliche_Daten!$R$18,IF(C30=5,Persönliche_Daten!$S$18,IF(C30=6,Persönliche_Daten!$T$18))))))+IF(C30=7,Persönliche_Daten!$U$18,IF(C30=1,Persönliche_Daten!$V$18,0))))</f>
        <v>0</v>
      </c>
      <c r="AC30" s="397"/>
      <c r="AD30" s="369">
        <f t="shared" si="2"/>
        <v>0</v>
      </c>
      <c r="AE30" s="370"/>
      <c r="AF30" s="371">
        <f t="shared" si="5"/>
        <v>0</v>
      </c>
      <c r="AG30" s="372"/>
      <c r="AH30" s="108">
        <f t="shared" si="3"/>
        <v>0</v>
      </c>
      <c r="AI30" s="105">
        <f t="shared" si="4"/>
        <v>0</v>
      </c>
      <c r="AJ30" s="12">
        <f t="shared" si="6"/>
        <v>0</v>
      </c>
      <c r="AK30" s="204">
        <f t="shared" si="26"/>
        <v>0</v>
      </c>
      <c r="AL30" s="205"/>
      <c r="AM30" s="205"/>
      <c r="AN30" s="205"/>
      <c r="AO30" s="393"/>
      <c r="AP30" s="393"/>
      <c r="AR30" s="207"/>
      <c r="AV30" s="1">
        <f>IF(AND(K30&gt;0,M30=K30),Persönliche_Daten!$AI$5,0)</f>
        <v>0</v>
      </c>
      <c r="AW30" s="209">
        <f t="shared" si="7"/>
        <v>0</v>
      </c>
      <c r="AX30" s="209">
        <f>IF(AND(L30&gt;6,L30&lt;9.01),L30-Persönliche_Daten!$AG$5,0)</f>
        <v>0</v>
      </c>
      <c r="AY30" s="209">
        <f>IF(L30&gt;9,L30-Persönliche_Daten!$AH$5,0)</f>
        <v>0</v>
      </c>
      <c r="AZ30" s="209">
        <f t="shared" si="8"/>
        <v>0</v>
      </c>
      <c r="BA30" s="209">
        <f t="shared" si="9"/>
        <v>0</v>
      </c>
      <c r="BB30" s="209">
        <f>IF(AND(O30&gt;6,O30&lt;9.01),O30-Persönliche_Daten!$AG$5,0)</f>
        <v>0</v>
      </c>
      <c r="BC30" s="209">
        <f>IF(O30&gt;9,O30-Persönliche_Daten!$AH$5,0)</f>
        <v>0</v>
      </c>
      <c r="BD30" s="209">
        <f t="shared" si="10"/>
        <v>0</v>
      </c>
      <c r="BE30" s="209">
        <f t="shared" si="11"/>
        <v>0</v>
      </c>
      <c r="BF30" s="209">
        <f t="shared" si="12"/>
        <v>0</v>
      </c>
      <c r="BG30" s="209"/>
      <c r="BH30" s="208"/>
      <c r="BI30" s="208">
        <f t="shared" si="13"/>
        <v>0</v>
      </c>
      <c r="BJ30" s="208">
        <f>IF(AND(R30&gt;6,R30&lt;9.01),R30-Persönliche_Daten!$AG$5,0)</f>
        <v>0</v>
      </c>
      <c r="BK30" s="208">
        <f>IF(R30&gt;9,R30-Persönliche_Daten!$AH$5,0)</f>
        <v>0</v>
      </c>
      <c r="BL30" s="208">
        <f t="shared" si="14"/>
        <v>0</v>
      </c>
      <c r="BM30" s="208">
        <f t="shared" si="15"/>
        <v>0</v>
      </c>
      <c r="BN30" s="208">
        <f>IF(AND(U30&gt;6,U30&lt;9.01),U30-Persönliche_Daten!$AG$5,0)</f>
        <v>0</v>
      </c>
      <c r="BO30" s="208">
        <f>IF(U30&gt;9,U30-Persönliche_Daten!$AH$5,0)</f>
        <v>0</v>
      </c>
      <c r="BP30" s="208">
        <f t="shared" si="16"/>
        <v>0</v>
      </c>
      <c r="BQ30" s="208">
        <f t="shared" si="17"/>
        <v>0</v>
      </c>
      <c r="BR30" s="208">
        <f t="shared" si="18"/>
        <v>0</v>
      </c>
    </row>
    <row r="31" spans="2:70" s="1" customFormat="1" ht="21.75" customHeight="1" x14ac:dyDescent="0.25">
      <c r="B31" s="59">
        <f t="shared" si="19"/>
        <v>46345</v>
      </c>
      <c r="C31" s="60">
        <f t="shared" si="20"/>
        <v>5</v>
      </c>
      <c r="D31" s="210">
        <f t="shared" si="21"/>
        <v>46345</v>
      </c>
      <c r="E31" s="211"/>
      <c r="F31" s="6"/>
      <c r="G31" s="6"/>
      <c r="H31" s="114"/>
      <c r="I31" s="203"/>
      <c r="J31" s="96"/>
      <c r="K31" s="7"/>
      <c r="L31" s="105">
        <f t="shared" si="27"/>
        <v>0</v>
      </c>
      <c r="M31" s="91"/>
      <c r="N31" s="8"/>
      <c r="O31" s="105">
        <f t="shared" si="22"/>
        <v>0</v>
      </c>
      <c r="P31" s="96"/>
      <c r="Q31" s="7"/>
      <c r="R31" s="105">
        <f t="shared" si="28"/>
        <v>0</v>
      </c>
      <c r="S31" s="91"/>
      <c r="T31" s="8"/>
      <c r="U31" s="105">
        <f t="shared" si="24"/>
        <v>0</v>
      </c>
      <c r="V31" s="367">
        <f>IF(D31=Persönliche_Daten!$D$24,Persönliche_Daten!$H$24,IF(D31=Persönliche_Daten!$D$26,Persönliche_Daten!$H$26,IF(BF31&gt;0,0,IF(C31=2,Persönliche_Daten!$G$18,IF(C31=3,Persönliche_Daten!$H$18,IF(C31=4,Persönliche_Daten!$I$18,IF(C31=5,Persönliche_Daten!$J$18,IF(C31=6,Persönliche_Daten!$K$18))))))+IF(C31=7,Persönliche_Daten!$L$18,IF(C31=1,Persönliche_Daten!$M$18,0))))</f>
        <v>0</v>
      </c>
      <c r="W31" s="397"/>
      <c r="X31" s="369">
        <f t="shared" si="1"/>
        <v>0</v>
      </c>
      <c r="Y31" s="370"/>
      <c r="Z31" s="371">
        <f t="shared" si="25"/>
        <v>0</v>
      </c>
      <c r="AA31" s="372"/>
      <c r="AB31" s="367">
        <f>IF(D31=Persönliche_Daten!$D$24,Persönliche_Daten!$H$24,IF(D31=Persönliche_Daten!$D$26,0,IF(BF31&gt;0,0,IF(C31=2,Persönliche_Daten!$P$18,IF(C31=3,Persönliche_Daten!$Q$18,IF(C31=4,Persönliche_Daten!$R$18,IF(C31=5,Persönliche_Daten!$S$18,IF(C31=6,Persönliche_Daten!$T$18))))))+IF(C31=7,Persönliche_Daten!$U$18,IF(C31=1,Persönliche_Daten!$V$18,0))))</f>
        <v>0</v>
      </c>
      <c r="AC31" s="397"/>
      <c r="AD31" s="369">
        <f t="shared" si="2"/>
        <v>0</v>
      </c>
      <c r="AE31" s="370"/>
      <c r="AF31" s="371">
        <f t="shared" si="5"/>
        <v>0</v>
      </c>
      <c r="AG31" s="372"/>
      <c r="AH31" s="108">
        <f t="shared" si="3"/>
        <v>0</v>
      </c>
      <c r="AI31" s="105">
        <f t="shared" si="4"/>
        <v>0</v>
      </c>
      <c r="AJ31" s="12">
        <f t="shared" si="6"/>
        <v>0</v>
      </c>
      <c r="AK31" s="204">
        <f t="shared" si="26"/>
        <v>0</v>
      </c>
      <c r="AL31" s="205"/>
      <c r="AM31" s="205"/>
      <c r="AN31" s="205"/>
      <c r="AO31" s="393"/>
      <c r="AP31" s="393"/>
      <c r="AR31" s="207"/>
      <c r="AV31" s="1">
        <f>IF(AND(K31&gt;0,M31=K31),Persönliche_Daten!$AI$5,0)</f>
        <v>0</v>
      </c>
      <c r="AW31" s="209">
        <f t="shared" si="7"/>
        <v>0</v>
      </c>
      <c r="AX31" s="209">
        <f>IF(AND(L31&gt;6,L31&lt;9.01),L31-Persönliche_Daten!$AG$5,0)</f>
        <v>0</v>
      </c>
      <c r="AY31" s="209">
        <f>IF(L31&gt;9,L31-Persönliche_Daten!$AH$5,0)</f>
        <v>0</v>
      </c>
      <c r="AZ31" s="209">
        <f t="shared" si="8"/>
        <v>0</v>
      </c>
      <c r="BA31" s="209">
        <f t="shared" si="9"/>
        <v>0</v>
      </c>
      <c r="BB31" s="209">
        <f>IF(AND(O31&gt;6,O31&lt;9.01),O31-Persönliche_Daten!$AG$5,0)</f>
        <v>0</v>
      </c>
      <c r="BC31" s="209">
        <f>IF(O31&gt;9,O31-Persönliche_Daten!$AH$5,0)</f>
        <v>0</v>
      </c>
      <c r="BD31" s="209">
        <f t="shared" si="10"/>
        <v>0</v>
      </c>
      <c r="BE31" s="209">
        <f t="shared" si="11"/>
        <v>0</v>
      </c>
      <c r="BF31" s="209">
        <f t="shared" si="12"/>
        <v>0</v>
      </c>
      <c r="BG31" s="209"/>
      <c r="BH31" s="208"/>
      <c r="BI31" s="208">
        <f t="shared" si="13"/>
        <v>0</v>
      </c>
      <c r="BJ31" s="208">
        <f>IF(AND(R31&gt;6,R31&lt;9.01),R31-Persönliche_Daten!$AG$5,0)</f>
        <v>0</v>
      </c>
      <c r="BK31" s="208">
        <f>IF(R31&gt;9,R31-Persönliche_Daten!$AH$5,0)</f>
        <v>0</v>
      </c>
      <c r="BL31" s="208">
        <f t="shared" si="14"/>
        <v>0</v>
      </c>
      <c r="BM31" s="208">
        <f t="shared" si="15"/>
        <v>0</v>
      </c>
      <c r="BN31" s="208">
        <f>IF(AND(U31&gt;6,U31&lt;9.01),U31-Persönliche_Daten!$AG$5,0)</f>
        <v>0</v>
      </c>
      <c r="BO31" s="208">
        <f>IF(U31&gt;9,U31-Persönliche_Daten!$AH$5,0)</f>
        <v>0</v>
      </c>
      <c r="BP31" s="208">
        <f t="shared" si="16"/>
        <v>0</v>
      </c>
      <c r="BQ31" s="208">
        <f t="shared" si="17"/>
        <v>0</v>
      </c>
      <c r="BR31" s="208">
        <f t="shared" si="18"/>
        <v>0</v>
      </c>
    </row>
    <row r="32" spans="2:70" s="1" customFormat="1" ht="21.75" customHeight="1" x14ac:dyDescent="0.25">
      <c r="B32" s="59">
        <f t="shared" si="19"/>
        <v>46346</v>
      </c>
      <c r="C32" s="60">
        <f t="shared" si="20"/>
        <v>6</v>
      </c>
      <c r="D32" s="210">
        <f t="shared" si="21"/>
        <v>46346</v>
      </c>
      <c r="E32" s="211"/>
      <c r="F32" s="6"/>
      <c r="G32" s="6"/>
      <c r="H32" s="114"/>
      <c r="I32" s="203"/>
      <c r="J32" s="96"/>
      <c r="K32" s="7"/>
      <c r="L32" s="105">
        <f t="shared" si="27"/>
        <v>0</v>
      </c>
      <c r="M32" s="91"/>
      <c r="N32" s="8"/>
      <c r="O32" s="105">
        <f t="shared" si="22"/>
        <v>0</v>
      </c>
      <c r="P32" s="96"/>
      <c r="Q32" s="7"/>
      <c r="R32" s="105">
        <f t="shared" si="28"/>
        <v>0</v>
      </c>
      <c r="S32" s="91"/>
      <c r="T32" s="8"/>
      <c r="U32" s="105">
        <f t="shared" si="24"/>
        <v>0</v>
      </c>
      <c r="V32" s="367">
        <f>IF(D32=Persönliche_Daten!$D$24,Persönliche_Daten!$H$24,IF(D32=Persönliche_Daten!$D$26,Persönliche_Daten!$H$26,IF(BF32&gt;0,0,IF(C32=2,Persönliche_Daten!$G$18,IF(C32=3,Persönliche_Daten!$H$18,IF(C32=4,Persönliche_Daten!$I$18,IF(C32=5,Persönliche_Daten!$J$18,IF(C32=6,Persönliche_Daten!$K$18))))))+IF(C32=7,Persönliche_Daten!$L$18,IF(C32=1,Persönliche_Daten!$M$18,0))))</f>
        <v>0</v>
      </c>
      <c r="W32" s="397"/>
      <c r="X32" s="369">
        <f t="shared" si="1"/>
        <v>0</v>
      </c>
      <c r="Y32" s="370"/>
      <c r="Z32" s="371">
        <f t="shared" si="25"/>
        <v>0</v>
      </c>
      <c r="AA32" s="372"/>
      <c r="AB32" s="367">
        <f>IF(D32=Persönliche_Daten!$D$24,Persönliche_Daten!$H$24,IF(D32=Persönliche_Daten!$D$26,0,IF(BF32&gt;0,0,IF(C32=2,Persönliche_Daten!$P$18,IF(C32=3,Persönliche_Daten!$Q$18,IF(C32=4,Persönliche_Daten!$R$18,IF(C32=5,Persönliche_Daten!$S$18,IF(C32=6,Persönliche_Daten!$T$18))))))+IF(C32=7,Persönliche_Daten!$U$18,IF(C32=1,Persönliche_Daten!$V$18,0))))</f>
        <v>0</v>
      </c>
      <c r="AC32" s="397"/>
      <c r="AD32" s="369">
        <f t="shared" si="2"/>
        <v>0</v>
      </c>
      <c r="AE32" s="370"/>
      <c r="AF32" s="371">
        <f t="shared" si="5"/>
        <v>0</v>
      </c>
      <c r="AG32" s="372"/>
      <c r="AH32" s="108">
        <f t="shared" si="3"/>
        <v>0</v>
      </c>
      <c r="AI32" s="105">
        <f t="shared" si="4"/>
        <v>0</v>
      </c>
      <c r="AJ32" s="12">
        <f t="shared" si="6"/>
        <v>0</v>
      </c>
      <c r="AK32" s="204">
        <f t="shared" si="26"/>
        <v>0</v>
      </c>
      <c r="AL32" s="205"/>
      <c r="AM32" s="205"/>
      <c r="AN32" s="205"/>
      <c r="AO32" s="393"/>
      <c r="AP32" s="393"/>
      <c r="AR32" s="207"/>
      <c r="AV32" s="1">
        <f>IF(AND(K32&gt;0,M32=K32),Persönliche_Daten!$AI$5,0)</f>
        <v>0</v>
      </c>
      <c r="AW32" s="209">
        <f t="shared" si="7"/>
        <v>0</v>
      </c>
      <c r="AX32" s="209">
        <f>IF(AND(L32&gt;6,L32&lt;9.01),L32-Persönliche_Daten!$AG$5,0)</f>
        <v>0</v>
      </c>
      <c r="AY32" s="209">
        <f>IF(L32&gt;9,L32-Persönliche_Daten!$AH$5,0)</f>
        <v>0</v>
      </c>
      <c r="AZ32" s="209">
        <f t="shared" si="8"/>
        <v>0</v>
      </c>
      <c r="BA32" s="209">
        <f t="shared" si="9"/>
        <v>0</v>
      </c>
      <c r="BB32" s="209">
        <f>IF(AND(O32&gt;6,O32&lt;9.01),O32-Persönliche_Daten!$AG$5,0)</f>
        <v>0</v>
      </c>
      <c r="BC32" s="209">
        <f>IF(O32&gt;9,O32-Persönliche_Daten!$AH$5,0)</f>
        <v>0</v>
      </c>
      <c r="BD32" s="209">
        <f t="shared" si="10"/>
        <v>0</v>
      </c>
      <c r="BE32" s="209">
        <f t="shared" si="11"/>
        <v>0</v>
      </c>
      <c r="BF32" s="209">
        <f t="shared" si="12"/>
        <v>0</v>
      </c>
      <c r="BG32" s="209"/>
      <c r="BH32" s="208"/>
      <c r="BI32" s="208">
        <f t="shared" si="13"/>
        <v>0</v>
      </c>
      <c r="BJ32" s="208">
        <f>IF(AND(R32&gt;6,R32&lt;9.01),R32-Persönliche_Daten!$AG$5,0)</f>
        <v>0</v>
      </c>
      <c r="BK32" s="208">
        <f>IF(R32&gt;9,R32-Persönliche_Daten!$AH$5,0)</f>
        <v>0</v>
      </c>
      <c r="BL32" s="208">
        <f t="shared" si="14"/>
        <v>0</v>
      </c>
      <c r="BM32" s="208">
        <f t="shared" si="15"/>
        <v>0</v>
      </c>
      <c r="BN32" s="208">
        <f>IF(AND(U32&gt;6,U32&lt;9.01),U32-Persönliche_Daten!$AG$5,0)</f>
        <v>0</v>
      </c>
      <c r="BO32" s="208">
        <f>IF(U32&gt;9,U32-Persönliche_Daten!$AH$5,0)</f>
        <v>0</v>
      </c>
      <c r="BP32" s="208">
        <f t="shared" si="16"/>
        <v>0</v>
      </c>
      <c r="BQ32" s="208">
        <f t="shared" si="17"/>
        <v>0</v>
      </c>
      <c r="BR32" s="208">
        <f t="shared" si="18"/>
        <v>0</v>
      </c>
    </row>
    <row r="33" spans="2:75" s="1" customFormat="1" ht="21.75" customHeight="1" x14ac:dyDescent="0.25">
      <c r="B33" s="59">
        <f t="shared" si="19"/>
        <v>46347</v>
      </c>
      <c r="C33" s="60">
        <f t="shared" si="20"/>
        <v>7</v>
      </c>
      <c r="D33" s="210">
        <f t="shared" si="21"/>
        <v>46347</v>
      </c>
      <c r="E33" s="211"/>
      <c r="F33" s="6"/>
      <c r="G33" s="6"/>
      <c r="H33" s="114"/>
      <c r="I33" s="203"/>
      <c r="J33" s="96"/>
      <c r="K33" s="7"/>
      <c r="L33" s="105">
        <f t="shared" si="27"/>
        <v>0</v>
      </c>
      <c r="M33" s="91"/>
      <c r="N33" s="8"/>
      <c r="O33" s="105">
        <f t="shared" si="22"/>
        <v>0</v>
      </c>
      <c r="P33" s="96"/>
      <c r="Q33" s="7"/>
      <c r="R33" s="105">
        <f t="shared" si="28"/>
        <v>0</v>
      </c>
      <c r="S33" s="91"/>
      <c r="T33" s="8"/>
      <c r="U33" s="105">
        <f t="shared" si="24"/>
        <v>0</v>
      </c>
      <c r="V33" s="367">
        <f>IF(D33=Persönliche_Daten!$D$24,Persönliche_Daten!$H$24,IF(D33=Persönliche_Daten!$D$26,Persönliche_Daten!$H$26,IF(BF33&gt;0,0,IF(C33=2,Persönliche_Daten!$G$18,IF(C33=3,Persönliche_Daten!$H$18,IF(C33=4,Persönliche_Daten!$I$18,IF(C33=5,Persönliche_Daten!$J$18,IF(C33=6,Persönliche_Daten!$K$18))))))+IF(C33=7,Persönliche_Daten!$L$18,IF(C33=1,Persönliche_Daten!$M$18,0))))</f>
        <v>0</v>
      </c>
      <c r="W33" s="397"/>
      <c r="X33" s="369">
        <f t="shared" si="1"/>
        <v>0</v>
      </c>
      <c r="Y33" s="370"/>
      <c r="Z33" s="371">
        <f t="shared" si="25"/>
        <v>0</v>
      </c>
      <c r="AA33" s="372"/>
      <c r="AB33" s="367">
        <f>IF(D33=Persönliche_Daten!$D$24,Persönliche_Daten!$H$24,IF(D33=Persönliche_Daten!$D$26,0,IF(BF33&gt;0,0,IF(C33=2,Persönliche_Daten!$P$18,IF(C33=3,Persönliche_Daten!$Q$18,IF(C33=4,Persönliche_Daten!$R$18,IF(C33=5,Persönliche_Daten!$S$18,IF(C33=6,Persönliche_Daten!$T$18))))))+IF(C33=7,Persönliche_Daten!$U$18,IF(C33=1,Persönliche_Daten!$V$18,0))))</f>
        <v>0</v>
      </c>
      <c r="AC33" s="397"/>
      <c r="AD33" s="369">
        <f t="shared" si="2"/>
        <v>0</v>
      </c>
      <c r="AE33" s="370"/>
      <c r="AF33" s="371">
        <f t="shared" si="5"/>
        <v>0</v>
      </c>
      <c r="AG33" s="372"/>
      <c r="AH33" s="108">
        <f>Z33+AF33</f>
        <v>0</v>
      </c>
      <c r="AI33" s="105">
        <f t="shared" si="4"/>
        <v>0</v>
      </c>
      <c r="AJ33" s="12">
        <f t="shared" si="6"/>
        <v>0</v>
      </c>
      <c r="AK33" s="204">
        <f t="shared" si="26"/>
        <v>0</v>
      </c>
      <c r="AL33" s="205"/>
      <c r="AM33" s="205"/>
      <c r="AN33" s="205"/>
      <c r="AO33" s="393"/>
      <c r="AP33" s="393"/>
      <c r="AR33" s="207"/>
      <c r="AV33" s="1">
        <f>IF(AND(K33&gt;0,M33=K33),Persönliche_Daten!$AI$5,0)</f>
        <v>0</v>
      </c>
      <c r="AW33" s="209">
        <f t="shared" si="7"/>
        <v>0</v>
      </c>
      <c r="AX33" s="209">
        <f>IF(AND(L33&gt;6,L33&lt;9.01),L33-Persönliche_Daten!$AG$5,0)</f>
        <v>0</v>
      </c>
      <c r="AY33" s="209">
        <f>IF(L33&gt;9,L33-Persönliche_Daten!$AH$5,0)</f>
        <v>0</v>
      </c>
      <c r="AZ33" s="209">
        <f t="shared" si="8"/>
        <v>0</v>
      </c>
      <c r="BA33" s="209">
        <f t="shared" si="9"/>
        <v>0</v>
      </c>
      <c r="BB33" s="209">
        <f>IF(AND(O33&gt;6,O33&lt;9.01),O33-Persönliche_Daten!$AG$5,0)</f>
        <v>0</v>
      </c>
      <c r="BC33" s="209">
        <f>IF(O33&gt;9,O33-Persönliche_Daten!$AH$5,0)</f>
        <v>0</v>
      </c>
      <c r="BD33" s="209">
        <f t="shared" si="10"/>
        <v>0</v>
      </c>
      <c r="BE33" s="209">
        <f t="shared" si="11"/>
        <v>0</v>
      </c>
      <c r="BF33" s="209">
        <f t="shared" si="12"/>
        <v>0</v>
      </c>
      <c r="BG33" s="209"/>
      <c r="BH33" s="208"/>
      <c r="BI33" s="208">
        <f t="shared" si="13"/>
        <v>0</v>
      </c>
      <c r="BJ33" s="208">
        <f>IF(AND(R33&gt;6,R33&lt;9.01),R33-Persönliche_Daten!$AG$5,0)</f>
        <v>0</v>
      </c>
      <c r="BK33" s="208">
        <f>IF(R33&gt;9,R33-Persönliche_Daten!$AH$5,0)</f>
        <v>0</v>
      </c>
      <c r="BL33" s="208">
        <f t="shared" si="14"/>
        <v>0</v>
      </c>
      <c r="BM33" s="208">
        <f t="shared" si="15"/>
        <v>0</v>
      </c>
      <c r="BN33" s="208">
        <f>IF(AND(U33&gt;6,U33&lt;9.01),U33-Persönliche_Daten!$AG$5,0)</f>
        <v>0</v>
      </c>
      <c r="BO33" s="208">
        <f>IF(U33&gt;9,U33-Persönliche_Daten!$AH$5,0)</f>
        <v>0</v>
      </c>
      <c r="BP33" s="208">
        <f t="shared" si="16"/>
        <v>0</v>
      </c>
      <c r="BQ33" s="208">
        <f t="shared" si="17"/>
        <v>0</v>
      </c>
      <c r="BR33" s="208">
        <f t="shared" si="18"/>
        <v>0</v>
      </c>
    </row>
    <row r="34" spans="2:75" s="1" customFormat="1" ht="21.75" customHeight="1" x14ac:dyDescent="0.25">
      <c r="B34" s="59">
        <f t="shared" si="19"/>
        <v>46348</v>
      </c>
      <c r="C34" s="60">
        <f t="shared" si="20"/>
        <v>1</v>
      </c>
      <c r="D34" s="210">
        <f t="shared" si="21"/>
        <v>46348</v>
      </c>
      <c r="E34" s="211"/>
      <c r="F34" s="6"/>
      <c r="G34" s="6"/>
      <c r="H34" s="114"/>
      <c r="I34" s="203"/>
      <c r="J34" s="96"/>
      <c r="K34" s="7"/>
      <c r="L34" s="105">
        <f t="shared" si="27"/>
        <v>0</v>
      </c>
      <c r="M34" s="91"/>
      <c r="N34" s="8"/>
      <c r="O34" s="105">
        <f t="shared" si="22"/>
        <v>0</v>
      </c>
      <c r="P34" s="96"/>
      <c r="Q34" s="7"/>
      <c r="R34" s="105">
        <f t="shared" si="28"/>
        <v>0</v>
      </c>
      <c r="S34" s="91"/>
      <c r="T34" s="8"/>
      <c r="U34" s="105">
        <f t="shared" si="24"/>
        <v>0</v>
      </c>
      <c r="V34" s="367">
        <f>IF(D34=Persönliche_Daten!$D$24,Persönliche_Daten!$H$24,IF(D34=Persönliche_Daten!$D$26,Persönliche_Daten!$H$26,IF(BF34&gt;0,0,IF(C34=2,Persönliche_Daten!$G$18,IF(C34=3,Persönliche_Daten!$H$18,IF(C34=4,Persönliche_Daten!$I$18,IF(C34=5,Persönliche_Daten!$J$18,IF(C34=6,Persönliche_Daten!$K$18))))))+IF(C34=7,Persönliche_Daten!$L$18,IF(C34=1,Persönliche_Daten!$M$18,0))))</f>
        <v>0</v>
      </c>
      <c r="W34" s="397"/>
      <c r="X34" s="369">
        <f t="shared" si="1"/>
        <v>0</v>
      </c>
      <c r="Y34" s="370"/>
      <c r="Z34" s="371">
        <f t="shared" si="25"/>
        <v>0</v>
      </c>
      <c r="AA34" s="372"/>
      <c r="AB34" s="367">
        <f>IF(D34=Persönliche_Daten!$D$24,Persönliche_Daten!$H$24,IF(D34=Persönliche_Daten!$D$26,0,IF(BF34&gt;0,0,IF(C34=2,Persönliche_Daten!$P$18,IF(C34=3,Persönliche_Daten!$Q$18,IF(C34=4,Persönliche_Daten!$R$18,IF(C34=5,Persönliche_Daten!$S$18,IF(C34=6,Persönliche_Daten!$T$18))))))+IF(C34=7,Persönliche_Daten!$U$18,IF(C34=1,Persönliche_Daten!$V$18,0))))</f>
        <v>0</v>
      </c>
      <c r="AC34" s="397"/>
      <c r="AD34" s="369">
        <f t="shared" si="2"/>
        <v>0</v>
      </c>
      <c r="AE34" s="370"/>
      <c r="AF34" s="371">
        <f t="shared" si="5"/>
        <v>0</v>
      </c>
      <c r="AG34" s="372"/>
      <c r="AH34" s="108">
        <f>Z34+AF34</f>
        <v>0</v>
      </c>
      <c r="AI34" s="105">
        <f t="shared" si="4"/>
        <v>0</v>
      </c>
      <c r="AJ34" s="12">
        <f t="shared" si="6"/>
        <v>0</v>
      </c>
      <c r="AK34" s="204">
        <f t="shared" si="26"/>
        <v>0</v>
      </c>
      <c r="AL34" s="205"/>
      <c r="AM34" s="205"/>
      <c r="AN34" s="205"/>
      <c r="AO34" s="393"/>
      <c r="AP34" s="393"/>
      <c r="AR34" s="207"/>
      <c r="AV34" s="1">
        <f>IF(AND(K34&gt;0,M34=K34),Persönliche_Daten!$AI$5,0)</f>
        <v>0</v>
      </c>
      <c r="AW34" s="209">
        <f t="shared" si="7"/>
        <v>0</v>
      </c>
      <c r="AX34" s="209">
        <f>IF(AND(L34&gt;6,L34&lt;9.01),L34-Persönliche_Daten!$AG$5,0)</f>
        <v>0</v>
      </c>
      <c r="AY34" s="209">
        <f>IF(L34&gt;9,L34-Persönliche_Daten!$AH$5,0)</f>
        <v>0</v>
      </c>
      <c r="AZ34" s="209">
        <f t="shared" si="8"/>
        <v>0</v>
      </c>
      <c r="BA34" s="209">
        <f t="shared" si="9"/>
        <v>0</v>
      </c>
      <c r="BB34" s="209">
        <f>IF(AND(O34&gt;6,O34&lt;9.01),O34-Persönliche_Daten!$AG$5,0)</f>
        <v>0</v>
      </c>
      <c r="BC34" s="209">
        <f>IF(O34&gt;9,O34-Persönliche_Daten!$AH$5,0)</f>
        <v>0</v>
      </c>
      <c r="BD34" s="209">
        <f t="shared" si="10"/>
        <v>0</v>
      </c>
      <c r="BE34" s="209">
        <f t="shared" si="11"/>
        <v>0</v>
      </c>
      <c r="BF34" s="209">
        <f t="shared" si="12"/>
        <v>0</v>
      </c>
      <c r="BG34" s="209"/>
      <c r="BH34" s="208"/>
      <c r="BI34" s="208">
        <f t="shared" si="13"/>
        <v>0</v>
      </c>
      <c r="BJ34" s="208">
        <f>IF(AND(R34&gt;6,R34&lt;9.01),R34-Persönliche_Daten!$AG$5,0)</f>
        <v>0</v>
      </c>
      <c r="BK34" s="208">
        <f>IF(R34&gt;9,R34-Persönliche_Daten!$AH$5,0)</f>
        <v>0</v>
      </c>
      <c r="BL34" s="208">
        <f t="shared" si="14"/>
        <v>0</v>
      </c>
      <c r="BM34" s="208">
        <f t="shared" si="15"/>
        <v>0</v>
      </c>
      <c r="BN34" s="208">
        <f>IF(AND(U34&gt;6,U34&lt;9.01),U34-Persönliche_Daten!$AG$5,0)</f>
        <v>0</v>
      </c>
      <c r="BO34" s="208">
        <f>IF(U34&gt;9,U34-Persönliche_Daten!$AH$5,0)</f>
        <v>0</v>
      </c>
      <c r="BP34" s="208">
        <f t="shared" si="16"/>
        <v>0</v>
      </c>
      <c r="BQ34" s="208">
        <f t="shared" si="17"/>
        <v>0</v>
      </c>
      <c r="BR34" s="208">
        <f t="shared" si="18"/>
        <v>0</v>
      </c>
    </row>
    <row r="35" spans="2:75" s="1" customFormat="1" ht="21.75" customHeight="1" x14ac:dyDescent="0.25">
      <c r="B35" s="59">
        <f t="shared" si="19"/>
        <v>46349</v>
      </c>
      <c r="C35" s="60">
        <f t="shared" si="20"/>
        <v>2</v>
      </c>
      <c r="D35" s="210">
        <f t="shared" si="21"/>
        <v>46349</v>
      </c>
      <c r="E35" s="211"/>
      <c r="F35" s="6"/>
      <c r="G35" s="6"/>
      <c r="H35" s="114"/>
      <c r="I35" s="203"/>
      <c r="J35" s="96"/>
      <c r="K35" s="7"/>
      <c r="L35" s="105">
        <f t="shared" si="27"/>
        <v>0</v>
      </c>
      <c r="M35" s="91"/>
      <c r="N35" s="8"/>
      <c r="O35" s="105">
        <f t="shared" si="22"/>
        <v>0</v>
      </c>
      <c r="P35" s="96"/>
      <c r="Q35" s="7"/>
      <c r="R35" s="105">
        <f t="shared" si="28"/>
        <v>0</v>
      </c>
      <c r="S35" s="91"/>
      <c r="T35" s="8"/>
      <c r="U35" s="105">
        <f t="shared" si="24"/>
        <v>0</v>
      </c>
      <c r="V35" s="367">
        <f>IF(D35=Persönliche_Daten!$D$24,Persönliche_Daten!$H$24,IF(D35=Persönliche_Daten!$D$26,Persönliche_Daten!$H$26,IF(BF35&gt;0,0,IF(C35=2,Persönliche_Daten!$G$18,IF(C35=3,Persönliche_Daten!$H$18,IF(C35=4,Persönliche_Daten!$I$18,IF(C35=5,Persönliche_Daten!$J$18,IF(C35=6,Persönliche_Daten!$K$18))))))+IF(C35=7,Persönliche_Daten!$L$18,IF(C35=1,Persönliche_Daten!$M$18,0))))</f>
        <v>0</v>
      </c>
      <c r="W35" s="397"/>
      <c r="X35" s="369">
        <f t="shared" si="1"/>
        <v>0</v>
      </c>
      <c r="Y35" s="370"/>
      <c r="Z35" s="371">
        <f t="shared" si="25"/>
        <v>0</v>
      </c>
      <c r="AA35" s="372"/>
      <c r="AB35" s="367">
        <f>IF(D35=Persönliche_Daten!$D$24,Persönliche_Daten!$H$24,IF(D35=Persönliche_Daten!$D$26,0,IF(BF35&gt;0,0,IF(C35=2,Persönliche_Daten!$P$18,IF(C35=3,Persönliche_Daten!$Q$18,IF(C35=4,Persönliche_Daten!$R$18,IF(C35=5,Persönliche_Daten!$S$18,IF(C35=6,Persönliche_Daten!$T$18))))))+IF(C35=7,Persönliche_Daten!$U$18,IF(C35=1,Persönliche_Daten!$V$18,0))))</f>
        <v>0</v>
      </c>
      <c r="AC35" s="397"/>
      <c r="AD35" s="369">
        <f t="shared" si="2"/>
        <v>0</v>
      </c>
      <c r="AE35" s="370"/>
      <c r="AF35" s="371">
        <f t="shared" si="5"/>
        <v>0</v>
      </c>
      <c r="AG35" s="372"/>
      <c r="AH35" s="108">
        <f t="shared" si="3"/>
        <v>0</v>
      </c>
      <c r="AI35" s="105">
        <f t="shared" si="4"/>
        <v>0</v>
      </c>
      <c r="AJ35" s="12">
        <f t="shared" si="6"/>
        <v>0</v>
      </c>
      <c r="AK35" s="204">
        <f t="shared" si="26"/>
        <v>0</v>
      </c>
      <c r="AL35" s="205"/>
      <c r="AM35" s="205"/>
      <c r="AN35" s="205"/>
      <c r="AO35" s="393"/>
      <c r="AP35" s="393"/>
      <c r="AR35" s="207"/>
      <c r="AV35" s="1">
        <f>IF(AND(K35&gt;0,M35=K35),Persönliche_Daten!$AI$5,0)</f>
        <v>0</v>
      </c>
      <c r="AW35" s="209">
        <f t="shared" si="7"/>
        <v>0</v>
      </c>
      <c r="AX35" s="209">
        <f>IF(AND(L35&gt;6,L35&lt;9.01),L35-Persönliche_Daten!$AG$5,0)</f>
        <v>0</v>
      </c>
      <c r="AY35" s="209">
        <f>IF(L35&gt;9,L35-Persönliche_Daten!$AH$5,0)</f>
        <v>0</v>
      </c>
      <c r="AZ35" s="209">
        <f t="shared" si="8"/>
        <v>0</v>
      </c>
      <c r="BA35" s="209">
        <f t="shared" si="9"/>
        <v>0</v>
      </c>
      <c r="BB35" s="209">
        <f>IF(AND(O35&gt;6,O35&lt;9.01),O35-Persönliche_Daten!$AG$5,0)</f>
        <v>0</v>
      </c>
      <c r="BC35" s="209">
        <f>IF(O35&gt;9,O35-Persönliche_Daten!$AH$5,0)</f>
        <v>0</v>
      </c>
      <c r="BD35" s="209">
        <f t="shared" si="10"/>
        <v>0</v>
      </c>
      <c r="BE35" s="209">
        <f t="shared" si="11"/>
        <v>0</v>
      </c>
      <c r="BF35" s="209">
        <f t="shared" si="12"/>
        <v>0</v>
      </c>
      <c r="BG35" s="209"/>
      <c r="BH35" s="208"/>
      <c r="BI35" s="208">
        <f t="shared" si="13"/>
        <v>0</v>
      </c>
      <c r="BJ35" s="208">
        <f>IF(AND(R35&gt;6,R35&lt;9.01),R35-Persönliche_Daten!$AG$5,0)</f>
        <v>0</v>
      </c>
      <c r="BK35" s="208">
        <f>IF(R35&gt;9,R35-Persönliche_Daten!$AH$5,0)</f>
        <v>0</v>
      </c>
      <c r="BL35" s="208">
        <f t="shared" si="14"/>
        <v>0</v>
      </c>
      <c r="BM35" s="208">
        <f t="shared" si="15"/>
        <v>0</v>
      </c>
      <c r="BN35" s="208">
        <f>IF(AND(U35&gt;6,U35&lt;9.01),U35-Persönliche_Daten!$AG$5,0)</f>
        <v>0</v>
      </c>
      <c r="BO35" s="208">
        <f>IF(U35&gt;9,U35-Persönliche_Daten!$AH$5,0)</f>
        <v>0</v>
      </c>
      <c r="BP35" s="208">
        <f t="shared" si="16"/>
        <v>0</v>
      </c>
      <c r="BQ35" s="208">
        <f t="shared" si="17"/>
        <v>0</v>
      </c>
      <c r="BR35" s="208">
        <f t="shared" si="18"/>
        <v>0</v>
      </c>
    </row>
    <row r="36" spans="2:75" s="1" customFormat="1" ht="21.75" customHeight="1" x14ac:dyDescent="0.25">
      <c r="B36" s="59">
        <f t="shared" si="19"/>
        <v>46350</v>
      </c>
      <c r="C36" s="60">
        <f t="shared" si="20"/>
        <v>3</v>
      </c>
      <c r="D36" s="210">
        <f t="shared" si="21"/>
        <v>46350</v>
      </c>
      <c r="E36" s="211"/>
      <c r="F36" s="6"/>
      <c r="G36" s="6"/>
      <c r="H36" s="114"/>
      <c r="I36" s="203"/>
      <c r="J36" s="96"/>
      <c r="K36" s="7"/>
      <c r="L36" s="105">
        <f t="shared" si="27"/>
        <v>0</v>
      </c>
      <c r="M36" s="91"/>
      <c r="N36" s="8"/>
      <c r="O36" s="105">
        <f t="shared" si="22"/>
        <v>0</v>
      </c>
      <c r="P36" s="96"/>
      <c r="Q36" s="7"/>
      <c r="R36" s="105">
        <f t="shared" si="28"/>
        <v>0</v>
      </c>
      <c r="S36" s="91"/>
      <c r="T36" s="8"/>
      <c r="U36" s="105">
        <f t="shared" si="24"/>
        <v>0</v>
      </c>
      <c r="V36" s="367">
        <f>IF(D36=Persönliche_Daten!$D$24,Persönliche_Daten!$H$24,IF(D36=Persönliche_Daten!$D$26,Persönliche_Daten!$H$26,IF(BF36&gt;0,0,IF(C36=2,Persönliche_Daten!$G$18,IF(C36=3,Persönliche_Daten!$H$18,IF(C36=4,Persönliche_Daten!$I$18,IF(C36=5,Persönliche_Daten!$J$18,IF(C36=6,Persönliche_Daten!$K$18))))))+IF(C36=7,Persönliche_Daten!$L$18,IF(C36=1,Persönliche_Daten!$M$18,0))))</f>
        <v>0</v>
      </c>
      <c r="W36" s="397"/>
      <c r="X36" s="369">
        <f t="shared" si="1"/>
        <v>0</v>
      </c>
      <c r="Y36" s="370"/>
      <c r="Z36" s="371">
        <f t="shared" si="25"/>
        <v>0</v>
      </c>
      <c r="AA36" s="372"/>
      <c r="AB36" s="367">
        <f>IF(D36=Persönliche_Daten!$D$24,Persönliche_Daten!$H$24,IF(D36=Persönliche_Daten!$D$26,0,IF(BF36&gt;0,0,IF(C36=2,Persönliche_Daten!$P$18,IF(C36=3,Persönliche_Daten!$Q$18,IF(C36=4,Persönliche_Daten!$R$18,IF(C36=5,Persönliche_Daten!$S$18,IF(C36=6,Persönliche_Daten!$T$18))))))+IF(C36=7,Persönliche_Daten!$U$18,IF(C36=1,Persönliche_Daten!$V$18,0))))</f>
        <v>0</v>
      </c>
      <c r="AC36" s="397"/>
      <c r="AD36" s="369">
        <f t="shared" si="2"/>
        <v>0</v>
      </c>
      <c r="AE36" s="370"/>
      <c r="AF36" s="371">
        <f t="shared" si="5"/>
        <v>0</v>
      </c>
      <c r="AG36" s="372"/>
      <c r="AH36" s="108">
        <f>Z36+AF36</f>
        <v>0</v>
      </c>
      <c r="AI36" s="105">
        <f t="shared" si="4"/>
        <v>0</v>
      </c>
      <c r="AJ36" s="12">
        <f t="shared" si="6"/>
        <v>0</v>
      </c>
      <c r="AK36" s="204">
        <f t="shared" si="26"/>
        <v>0</v>
      </c>
      <c r="AL36" s="205"/>
      <c r="AM36" s="205"/>
      <c r="AN36" s="205"/>
      <c r="AO36" s="393"/>
      <c r="AP36" s="393"/>
      <c r="AR36" s="207"/>
      <c r="AV36" s="1">
        <f>IF(AND(K36&gt;0,M36=K36),Persönliche_Daten!$AI$5,0)</f>
        <v>0</v>
      </c>
      <c r="AW36" s="209">
        <f t="shared" si="7"/>
        <v>0</v>
      </c>
      <c r="AX36" s="209">
        <f>IF(AND(L36&gt;6,L36&lt;9.01),L36-Persönliche_Daten!$AG$5,0)</f>
        <v>0</v>
      </c>
      <c r="AY36" s="209">
        <f>IF(L36&gt;9,L36-Persönliche_Daten!$AH$5,0)</f>
        <v>0</v>
      </c>
      <c r="AZ36" s="209">
        <f t="shared" si="8"/>
        <v>0</v>
      </c>
      <c r="BA36" s="209">
        <f t="shared" si="9"/>
        <v>0</v>
      </c>
      <c r="BB36" s="209">
        <f>IF(AND(O36&gt;6,O36&lt;9.01),O36-Persönliche_Daten!$AG$5,0)</f>
        <v>0</v>
      </c>
      <c r="BC36" s="209">
        <f>IF(O36&gt;9,O36-Persönliche_Daten!$AH$5,0)</f>
        <v>0</v>
      </c>
      <c r="BD36" s="209">
        <f t="shared" si="10"/>
        <v>0</v>
      </c>
      <c r="BE36" s="209">
        <f t="shared" si="11"/>
        <v>0</v>
      </c>
      <c r="BF36" s="209">
        <f t="shared" si="12"/>
        <v>0</v>
      </c>
      <c r="BG36" s="209"/>
      <c r="BH36" s="208"/>
      <c r="BI36" s="208">
        <f t="shared" si="13"/>
        <v>0</v>
      </c>
      <c r="BJ36" s="208">
        <f>IF(AND(R36&gt;6,R36&lt;9.01),R36-Persönliche_Daten!$AG$5,0)</f>
        <v>0</v>
      </c>
      <c r="BK36" s="208">
        <f>IF(R36&gt;9,R36-Persönliche_Daten!$AH$5,0)</f>
        <v>0</v>
      </c>
      <c r="BL36" s="208">
        <f t="shared" si="14"/>
        <v>0</v>
      </c>
      <c r="BM36" s="208">
        <f t="shared" si="15"/>
        <v>0</v>
      </c>
      <c r="BN36" s="208">
        <f>IF(AND(U36&gt;6,U36&lt;9.01),U36-Persönliche_Daten!$AG$5,0)</f>
        <v>0</v>
      </c>
      <c r="BO36" s="208">
        <f>IF(U36&gt;9,U36-Persönliche_Daten!$AH$5,0)</f>
        <v>0</v>
      </c>
      <c r="BP36" s="208">
        <f t="shared" si="16"/>
        <v>0</v>
      </c>
      <c r="BQ36" s="208">
        <f t="shared" si="17"/>
        <v>0</v>
      </c>
      <c r="BR36" s="208">
        <f t="shared" si="18"/>
        <v>0</v>
      </c>
    </row>
    <row r="37" spans="2:75" s="1" customFormat="1" ht="21.75" customHeight="1" x14ac:dyDescent="0.25">
      <c r="B37" s="59">
        <f t="shared" si="19"/>
        <v>46351</v>
      </c>
      <c r="C37" s="60">
        <f t="shared" si="20"/>
        <v>4</v>
      </c>
      <c r="D37" s="210">
        <f t="shared" si="21"/>
        <v>46351</v>
      </c>
      <c r="E37" s="211"/>
      <c r="F37" s="6"/>
      <c r="G37" s="6"/>
      <c r="H37" s="114"/>
      <c r="I37" s="203"/>
      <c r="J37" s="96"/>
      <c r="K37" s="7"/>
      <c r="L37" s="105">
        <f>(K37-J37)*24</f>
        <v>0</v>
      </c>
      <c r="M37" s="91"/>
      <c r="N37" s="8"/>
      <c r="O37" s="105">
        <f t="shared" si="22"/>
        <v>0</v>
      </c>
      <c r="P37" s="96"/>
      <c r="Q37" s="7"/>
      <c r="R37" s="105">
        <f t="shared" si="28"/>
        <v>0</v>
      </c>
      <c r="S37" s="91"/>
      <c r="T37" s="8"/>
      <c r="U37" s="105">
        <f t="shared" si="24"/>
        <v>0</v>
      </c>
      <c r="V37" s="367">
        <f>IF(D37=Persönliche_Daten!$D$24,Persönliche_Daten!$H$24,IF(D37=Persönliche_Daten!$D$26,Persönliche_Daten!$H$26,IF(BF37&gt;0,0,IF(C37=2,Persönliche_Daten!$G$18,IF(C37=3,Persönliche_Daten!$H$18,IF(C37=4,Persönliche_Daten!$I$18,IF(C37=5,Persönliche_Daten!$J$18,IF(C37=6,Persönliche_Daten!$K$18))))))+IF(C37=7,Persönliche_Daten!$L$18,IF(C37=1,Persönliche_Daten!$M$18,0))))</f>
        <v>0</v>
      </c>
      <c r="W37" s="397"/>
      <c r="X37" s="369">
        <f t="shared" si="1"/>
        <v>0</v>
      </c>
      <c r="Y37" s="370"/>
      <c r="Z37" s="371">
        <f t="shared" si="25"/>
        <v>0</v>
      </c>
      <c r="AA37" s="372"/>
      <c r="AB37" s="367">
        <f>IF(D37=Persönliche_Daten!$D$24,Persönliche_Daten!$H$24,IF(D37=Persönliche_Daten!$D$26,0,IF(BF37&gt;0,0,IF(C37=2,Persönliche_Daten!$P$18,IF(C37=3,Persönliche_Daten!$Q$18,IF(C37=4,Persönliche_Daten!$R$18,IF(C37=5,Persönliche_Daten!$S$18,IF(C37=6,Persönliche_Daten!$T$18))))))+IF(C37=7,Persönliche_Daten!$U$18,IF(C37=1,Persönliche_Daten!$V$18,0))))</f>
        <v>0</v>
      </c>
      <c r="AC37" s="397"/>
      <c r="AD37" s="369">
        <f t="shared" si="2"/>
        <v>0</v>
      </c>
      <c r="AE37" s="370"/>
      <c r="AF37" s="371">
        <f t="shared" si="5"/>
        <v>0</v>
      </c>
      <c r="AG37" s="372"/>
      <c r="AH37" s="108">
        <f>Z37+AF37</f>
        <v>0</v>
      </c>
      <c r="AI37" s="105">
        <f t="shared" si="4"/>
        <v>0</v>
      </c>
      <c r="AJ37" s="12">
        <f t="shared" si="6"/>
        <v>0</v>
      </c>
      <c r="AK37" s="204">
        <f t="shared" si="26"/>
        <v>0</v>
      </c>
      <c r="AL37" s="205"/>
      <c r="AM37" s="205"/>
      <c r="AN37" s="205"/>
      <c r="AO37" s="393"/>
      <c r="AP37" s="393"/>
      <c r="AR37" s="207"/>
      <c r="AV37" s="1">
        <f>IF(AND(K37&gt;0,M37=K37),Persönliche_Daten!$AI$5,0)</f>
        <v>0</v>
      </c>
      <c r="AW37" s="209">
        <f t="shared" si="7"/>
        <v>0</v>
      </c>
      <c r="AX37" s="209">
        <f>IF(AND(L37&gt;6,L37&lt;9.01),L37-Persönliche_Daten!$AG$5,0)</f>
        <v>0</v>
      </c>
      <c r="AY37" s="209">
        <f>IF(L37&gt;9,L37-Persönliche_Daten!$AH$5,0)</f>
        <v>0</v>
      </c>
      <c r="AZ37" s="209">
        <f t="shared" si="8"/>
        <v>0</v>
      </c>
      <c r="BA37" s="209">
        <f t="shared" si="9"/>
        <v>0</v>
      </c>
      <c r="BB37" s="209">
        <f>IF(AND(O37&gt;6,O37&lt;9.01),O37-Persönliche_Daten!$AG$5,0)</f>
        <v>0</v>
      </c>
      <c r="BC37" s="209">
        <f>IF(O37&gt;9,O37-Persönliche_Daten!$AH$5,0)</f>
        <v>0</v>
      </c>
      <c r="BD37" s="209">
        <f t="shared" si="10"/>
        <v>0</v>
      </c>
      <c r="BE37" s="209">
        <f t="shared" si="11"/>
        <v>0</v>
      </c>
      <c r="BF37" s="209">
        <f t="shared" si="12"/>
        <v>0</v>
      </c>
      <c r="BG37" s="209"/>
      <c r="BH37" s="208"/>
      <c r="BI37" s="208">
        <f t="shared" si="13"/>
        <v>0</v>
      </c>
      <c r="BJ37" s="208">
        <f>IF(AND(R37&gt;6,R37&lt;9.01),R37-Persönliche_Daten!$AG$5,0)</f>
        <v>0</v>
      </c>
      <c r="BK37" s="208">
        <f>IF(R37&gt;9,R37-Persönliche_Daten!$AH$5,0)</f>
        <v>0</v>
      </c>
      <c r="BL37" s="208">
        <f t="shared" si="14"/>
        <v>0</v>
      </c>
      <c r="BM37" s="208">
        <f t="shared" si="15"/>
        <v>0</v>
      </c>
      <c r="BN37" s="208">
        <f>IF(AND(U37&gt;6,U37&lt;9.01),U37-Persönliche_Daten!$AG$5,0)</f>
        <v>0</v>
      </c>
      <c r="BO37" s="208">
        <f>IF(U37&gt;9,U37-Persönliche_Daten!$AH$5,0)</f>
        <v>0</v>
      </c>
      <c r="BP37" s="208">
        <f t="shared" si="16"/>
        <v>0</v>
      </c>
      <c r="BQ37" s="208">
        <f t="shared" si="17"/>
        <v>0</v>
      </c>
      <c r="BR37" s="208">
        <f t="shared" si="18"/>
        <v>0</v>
      </c>
    </row>
    <row r="38" spans="2:75" s="1" customFormat="1" ht="21.75" customHeight="1" x14ac:dyDescent="0.25">
      <c r="B38" s="59">
        <f t="shared" si="19"/>
        <v>46352</v>
      </c>
      <c r="C38" s="60">
        <f t="shared" si="20"/>
        <v>5</v>
      </c>
      <c r="D38" s="210">
        <f t="shared" si="21"/>
        <v>46352</v>
      </c>
      <c r="E38" s="211"/>
      <c r="F38" s="6"/>
      <c r="G38" s="6"/>
      <c r="H38" s="114"/>
      <c r="I38" s="203"/>
      <c r="J38" s="96"/>
      <c r="K38" s="7"/>
      <c r="L38" s="105">
        <f t="shared" si="27"/>
        <v>0</v>
      </c>
      <c r="M38" s="91"/>
      <c r="N38" s="8"/>
      <c r="O38" s="105">
        <f t="shared" si="22"/>
        <v>0</v>
      </c>
      <c r="P38" s="96"/>
      <c r="Q38" s="7"/>
      <c r="R38" s="105">
        <f t="shared" si="28"/>
        <v>0</v>
      </c>
      <c r="S38" s="91"/>
      <c r="T38" s="8"/>
      <c r="U38" s="105">
        <f t="shared" si="24"/>
        <v>0</v>
      </c>
      <c r="V38" s="367">
        <f>IF(D38=Persönliche_Daten!$D$24,Persönliche_Daten!$H$24,IF(D38=Persönliche_Daten!$D$26,Persönliche_Daten!$H$26,IF(BF38&gt;0,0,IF(C38=2,Persönliche_Daten!$G$18,IF(C38=3,Persönliche_Daten!$H$18,IF(C38=4,Persönliche_Daten!$I$18,IF(C38=5,Persönliche_Daten!$J$18,IF(C38=6,Persönliche_Daten!$K$18))))))+IF(C38=7,Persönliche_Daten!$L$18,IF(C38=1,Persönliche_Daten!$M$18,0))))</f>
        <v>0</v>
      </c>
      <c r="W38" s="397"/>
      <c r="X38" s="369">
        <f t="shared" si="1"/>
        <v>0</v>
      </c>
      <c r="Y38" s="370"/>
      <c r="Z38" s="371">
        <f t="shared" si="25"/>
        <v>0</v>
      </c>
      <c r="AA38" s="372"/>
      <c r="AB38" s="367">
        <f>IF(D38=Persönliche_Daten!$D$24,Persönliche_Daten!$H$24,IF(D38=Persönliche_Daten!$D$26,0,IF(BF38&gt;0,0,IF(C38=2,Persönliche_Daten!$P$18,IF(C38=3,Persönliche_Daten!$Q$18,IF(C38=4,Persönliche_Daten!$R$18,IF(C38=5,Persönliche_Daten!$S$18,IF(C38=6,Persönliche_Daten!$T$18))))))+IF(C38=7,Persönliche_Daten!$U$18,IF(C38=1,Persönliche_Daten!$V$18,0))))</f>
        <v>0</v>
      </c>
      <c r="AC38" s="397"/>
      <c r="AD38" s="369">
        <f t="shared" si="2"/>
        <v>0</v>
      </c>
      <c r="AE38" s="370"/>
      <c r="AF38" s="371">
        <f t="shared" si="5"/>
        <v>0</v>
      </c>
      <c r="AG38" s="372"/>
      <c r="AH38" s="108">
        <f>Z38+AF38</f>
        <v>0</v>
      </c>
      <c r="AI38" s="105">
        <f t="shared" si="4"/>
        <v>0</v>
      </c>
      <c r="AJ38" s="12">
        <f t="shared" si="6"/>
        <v>0</v>
      </c>
      <c r="AK38" s="204">
        <f t="shared" si="26"/>
        <v>0</v>
      </c>
      <c r="AL38" s="205"/>
      <c r="AM38" s="205"/>
      <c r="AN38" s="205"/>
      <c r="AO38" s="393"/>
      <c r="AP38" s="393"/>
      <c r="AR38" s="207"/>
      <c r="AV38" s="1">
        <f>IF(AND(K38&gt;0,M38=K38),Persönliche_Daten!$AI$5,0)</f>
        <v>0</v>
      </c>
      <c r="AW38" s="209">
        <f t="shared" si="7"/>
        <v>0</v>
      </c>
      <c r="AX38" s="209">
        <f>IF(AND(L38&gt;6,L38&lt;9.01),L38-Persönliche_Daten!$AG$5,0)</f>
        <v>0</v>
      </c>
      <c r="AY38" s="209">
        <f>IF(L38&gt;9,L38-Persönliche_Daten!$AH$5,0)</f>
        <v>0</v>
      </c>
      <c r="AZ38" s="209">
        <f t="shared" si="8"/>
        <v>0</v>
      </c>
      <c r="BA38" s="209">
        <f t="shared" si="9"/>
        <v>0</v>
      </c>
      <c r="BB38" s="209">
        <f>IF(AND(O38&gt;6,O38&lt;9.01),O38-Persönliche_Daten!$AG$5,0)</f>
        <v>0</v>
      </c>
      <c r="BC38" s="209">
        <f>IF(O38&gt;9,O38-Persönliche_Daten!$AH$5,0)</f>
        <v>0</v>
      </c>
      <c r="BD38" s="209">
        <f t="shared" si="10"/>
        <v>0</v>
      </c>
      <c r="BE38" s="209">
        <f t="shared" si="11"/>
        <v>0</v>
      </c>
      <c r="BF38" s="209">
        <f t="shared" si="12"/>
        <v>0</v>
      </c>
      <c r="BG38" s="209"/>
      <c r="BH38" s="208"/>
      <c r="BI38" s="208">
        <f t="shared" si="13"/>
        <v>0</v>
      </c>
      <c r="BJ38" s="208">
        <f>IF(AND(R38&gt;6,R38&lt;9.01),R38-Persönliche_Daten!$AG$5,0)</f>
        <v>0</v>
      </c>
      <c r="BK38" s="208">
        <f>IF(R38&gt;9,R38-Persönliche_Daten!$AH$5,0)</f>
        <v>0</v>
      </c>
      <c r="BL38" s="208">
        <f t="shared" si="14"/>
        <v>0</v>
      </c>
      <c r="BM38" s="208">
        <f t="shared" si="15"/>
        <v>0</v>
      </c>
      <c r="BN38" s="208">
        <f>IF(AND(U38&gt;6,U38&lt;9.01),U38-Persönliche_Daten!$AG$5,0)</f>
        <v>0</v>
      </c>
      <c r="BO38" s="208">
        <f>IF(U38&gt;9,U38-Persönliche_Daten!$AH$5,0)</f>
        <v>0</v>
      </c>
      <c r="BP38" s="208">
        <f t="shared" si="16"/>
        <v>0</v>
      </c>
      <c r="BQ38" s="208">
        <f t="shared" si="17"/>
        <v>0</v>
      </c>
      <c r="BR38" s="208">
        <f t="shared" si="18"/>
        <v>0</v>
      </c>
    </row>
    <row r="39" spans="2:75" s="1" customFormat="1" ht="21.75" customHeight="1" x14ac:dyDescent="0.25">
      <c r="B39" s="59">
        <f t="shared" si="19"/>
        <v>46353</v>
      </c>
      <c r="C39" s="60">
        <f t="shared" si="20"/>
        <v>6</v>
      </c>
      <c r="D39" s="210">
        <f t="shared" si="21"/>
        <v>46353</v>
      </c>
      <c r="E39" s="211"/>
      <c r="F39" s="6"/>
      <c r="G39" s="6"/>
      <c r="H39" s="114"/>
      <c r="I39" s="203"/>
      <c r="J39" s="96"/>
      <c r="K39" s="7"/>
      <c r="L39" s="105">
        <f t="shared" si="27"/>
        <v>0</v>
      </c>
      <c r="M39" s="91"/>
      <c r="N39" s="8"/>
      <c r="O39" s="105">
        <f t="shared" si="22"/>
        <v>0</v>
      </c>
      <c r="P39" s="96"/>
      <c r="Q39" s="7"/>
      <c r="R39" s="105">
        <f t="shared" si="28"/>
        <v>0</v>
      </c>
      <c r="S39" s="91"/>
      <c r="T39" s="8"/>
      <c r="U39" s="105">
        <f t="shared" si="24"/>
        <v>0</v>
      </c>
      <c r="V39" s="367">
        <f>IF(D39=Persönliche_Daten!$D$24,Persönliche_Daten!$H$24,IF(D39=Persönliche_Daten!$D$26,Persönliche_Daten!$H$26,IF(BF39&gt;0,0,IF(C39=2,Persönliche_Daten!$G$18,IF(C39=3,Persönliche_Daten!$H$18,IF(C39=4,Persönliche_Daten!$I$18,IF(C39=5,Persönliche_Daten!$J$18,IF(C39=6,Persönliche_Daten!$K$18))))))+IF(C39=7,Persönliche_Daten!$L$18,IF(C39=1,Persönliche_Daten!$M$18,0))))</f>
        <v>0</v>
      </c>
      <c r="W39" s="397"/>
      <c r="X39" s="369">
        <f t="shared" si="1"/>
        <v>0</v>
      </c>
      <c r="Y39" s="370"/>
      <c r="Z39" s="371">
        <f t="shared" si="25"/>
        <v>0</v>
      </c>
      <c r="AA39" s="372"/>
      <c r="AB39" s="367">
        <f>IF(D39=Persönliche_Daten!$D$24,Persönliche_Daten!$H$24,IF(D39=Persönliche_Daten!$D$26,0,IF(BF39&gt;0,0,IF(C39=2,Persönliche_Daten!$P$18,IF(C39=3,Persönliche_Daten!$Q$18,IF(C39=4,Persönliche_Daten!$R$18,IF(C39=5,Persönliche_Daten!$S$18,IF(C39=6,Persönliche_Daten!$T$18))))))+IF(C39=7,Persönliche_Daten!$U$18,IF(C39=1,Persönliche_Daten!$V$18,0))))</f>
        <v>0</v>
      </c>
      <c r="AC39" s="397"/>
      <c r="AD39" s="369">
        <f t="shared" si="2"/>
        <v>0</v>
      </c>
      <c r="AE39" s="370"/>
      <c r="AF39" s="371">
        <f t="shared" si="5"/>
        <v>0</v>
      </c>
      <c r="AG39" s="372"/>
      <c r="AH39" s="108">
        <f t="shared" si="3"/>
        <v>0</v>
      </c>
      <c r="AI39" s="105">
        <f t="shared" si="4"/>
        <v>0</v>
      </c>
      <c r="AJ39" s="12">
        <f t="shared" si="6"/>
        <v>0</v>
      </c>
      <c r="AK39" s="204">
        <f t="shared" si="26"/>
        <v>0</v>
      </c>
      <c r="AL39" s="205"/>
      <c r="AM39" s="205"/>
      <c r="AN39" s="205"/>
      <c r="AO39" s="393"/>
      <c r="AP39" s="393"/>
      <c r="AR39" s="207"/>
      <c r="AV39" s="1">
        <f>IF(AND(K39&gt;0,M39=K39),Persönliche_Daten!$AI$5,0)</f>
        <v>0</v>
      </c>
      <c r="AW39" s="209">
        <f t="shared" si="7"/>
        <v>0</v>
      </c>
      <c r="AX39" s="209">
        <f>IF(AND(L39&gt;6,L39&lt;9.01),L39-Persönliche_Daten!$AG$5,0)</f>
        <v>0</v>
      </c>
      <c r="AY39" s="209">
        <f>IF(L39&gt;9,L39-Persönliche_Daten!$AH$5,0)</f>
        <v>0</v>
      </c>
      <c r="AZ39" s="209">
        <f t="shared" si="8"/>
        <v>0</v>
      </c>
      <c r="BA39" s="209">
        <f t="shared" si="9"/>
        <v>0</v>
      </c>
      <c r="BB39" s="209">
        <f>IF(AND(O39&gt;6,O39&lt;9.01),O39-Persönliche_Daten!$AG$5,0)</f>
        <v>0</v>
      </c>
      <c r="BC39" s="209">
        <f>IF(O39&gt;9,O39-Persönliche_Daten!$AH$5,0)</f>
        <v>0</v>
      </c>
      <c r="BD39" s="209">
        <f t="shared" si="10"/>
        <v>0</v>
      </c>
      <c r="BE39" s="209">
        <f t="shared" si="11"/>
        <v>0</v>
      </c>
      <c r="BF39" s="209">
        <f t="shared" si="12"/>
        <v>0</v>
      </c>
      <c r="BG39" s="209"/>
      <c r="BH39" s="208"/>
      <c r="BI39" s="208">
        <f t="shared" si="13"/>
        <v>0</v>
      </c>
      <c r="BJ39" s="208">
        <f>IF(AND(R39&gt;6,R39&lt;9.01),R39-Persönliche_Daten!$AG$5,0)</f>
        <v>0</v>
      </c>
      <c r="BK39" s="208">
        <f>IF(R39&gt;9,R39-Persönliche_Daten!$AH$5,0)</f>
        <v>0</v>
      </c>
      <c r="BL39" s="208">
        <f t="shared" si="14"/>
        <v>0</v>
      </c>
      <c r="BM39" s="208">
        <f t="shared" si="15"/>
        <v>0</v>
      </c>
      <c r="BN39" s="208">
        <f>IF(AND(U39&gt;6,U39&lt;9.01),U39-Persönliche_Daten!$AG$5,0)</f>
        <v>0</v>
      </c>
      <c r="BO39" s="208">
        <f>IF(U39&gt;9,U39-Persönliche_Daten!$AH$5,0)</f>
        <v>0</v>
      </c>
      <c r="BP39" s="208">
        <f t="shared" si="16"/>
        <v>0</v>
      </c>
      <c r="BQ39" s="208">
        <f t="shared" si="17"/>
        <v>0</v>
      </c>
      <c r="BR39" s="208">
        <f t="shared" si="18"/>
        <v>0</v>
      </c>
    </row>
    <row r="40" spans="2:75" s="1" customFormat="1" ht="21.75" customHeight="1" x14ac:dyDescent="0.25">
      <c r="B40" s="59">
        <f t="shared" si="19"/>
        <v>46354</v>
      </c>
      <c r="C40" s="60">
        <f t="shared" si="20"/>
        <v>7</v>
      </c>
      <c r="D40" s="210">
        <f t="shared" si="21"/>
        <v>46354</v>
      </c>
      <c r="E40" s="211"/>
      <c r="F40" s="6"/>
      <c r="G40" s="6"/>
      <c r="H40" s="114"/>
      <c r="I40" s="203"/>
      <c r="J40" s="96"/>
      <c r="K40" s="7"/>
      <c r="L40" s="105">
        <f t="shared" si="27"/>
        <v>0</v>
      </c>
      <c r="M40" s="91"/>
      <c r="N40" s="8"/>
      <c r="O40" s="105">
        <f t="shared" si="22"/>
        <v>0</v>
      </c>
      <c r="P40" s="96"/>
      <c r="Q40" s="7"/>
      <c r="R40" s="105">
        <f t="shared" si="28"/>
        <v>0</v>
      </c>
      <c r="S40" s="91"/>
      <c r="T40" s="8"/>
      <c r="U40" s="105">
        <f t="shared" si="24"/>
        <v>0</v>
      </c>
      <c r="V40" s="367">
        <f>IF(D40=Persönliche_Daten!$D$24,Persönliche_Daten!$H$24,IF(D40=Persönliche_Daten!$D$26,Persönliche_Daten!$H$26,IF(BF40&gt;0,0,IF(C40=2,Persönliche_Daten!$G$18,IF(C40=3,Persönliche_Daten!$H$18,IF(C40=4,Persönliche_Daten!$I$18,IF(C40=5,Persönliche_Daten!$J$18,IF(C40=6,Persönliche_Daten!$K$18))))))+IF(C40=7,Persönliche_Daten!$L$18,IF(C40=1,Persönliche_Daten!$M$18,0))))</f>
        <v>0</v>
      </c>
      <c r="W40" s="397"/>
      <c r="X40" s="369">
        <f t="shared" si="1"/>
        <v>0</v>
      </c>
      <c r="Y40" s="370"/>
      <c r="Z40" s="371">
        <f t="shared" si="25"/>
        <v>0</v>
      </c>
      <c r="AA40" s="372"/>
      <c r="AB40" s="367">
        <f>IF(D40=Persönliche_Daten!$D$24,Persönliche_Daten!$H$24,IF(D40=Persönliche_Daten!$D$26,0,IF(BF40&gt;0,0,IF(C40=2,Persönliche_Daten!$P$18,IF(C40=3,Persönliche_Daten!$Q$18,IF(C40=4,Persönliche_Daten!$R$18,IF(C40=5,Persönliche_Daten!$S$18,IF(C40=6,Persönliche_Daten!$T$18))))))+IF(C40=7,Persönliche_Daten!$U$18,IF(C40=1,Persönliche_Daten!$V$18,0))))</f>
        <v>0</v>
      </c>
      <c r="AC40" s="397"/>
      <c r="AD40" s="369">
        <f t="shared" si="2"/>
        <v>0</v>
      </c>
      <c r="AE40" s="370"/>
      <c r="AF40" s="371">
        <f t="shared" si="5"/>
        <v>0</v>
      </c>
      <c r="AG40" s="372"/>
      <c r="AH40" s="108">
        <f t="shared" si="3"/>
        <v>0</v>
      </c>
      <c r="AI40" s="105">
        <f t="shared" si="4"/>
        <v>0</v>
      </c>
      <c r="AJ40" s="12">
        <f t="shared" si="6"/>
        <v>0</v>
      </c>
      <c r="AK40" s="204">
        <f t="shared" si="26"/>
        <v>0</v>
      </c>
      <c r="AL40" s="205"/>
      <c r="AM40" s="205"/>
      <c r="AN40" s="205"/>
      <c r="AO40" s="393"/>
      <c r="AP40" s="393"/>
      <c r="AR40" s="207"/>
      <c r="AV40" s="1">
        <f>IF(AND(K40&gt;0,M40=K40),Persönliche_Daten!$AI$5,0)</f>
        <v>0</v>
      </c>
      <c r="AW40" s="209">
        <f t="shared" si="7"/>
        <v>0</v>
      </c>
      <c r="AX40" s="209">
        <f>IF(AND(L40&gt;6,L40&lt;9.01),L40-Persönliche_Daten!$AG$5,0)</f>
        <v>0</v>
      </c>
      <c r="AY40" s="209">
        <f>IF(L40&gt;9,L40-Persönliche_Daten!$AH$5,0)</f>
        <v>0</v>
      </c>
      <c r="AZ40" s="209">
        <f t="shared" si="8"/>
        <v>0</v>
      </c>
      <c r="BA40" s="209">
        <f t="shared" si="9"/>
        <v>0</v>
      </c>
      <c r="BB40" s="209">
        <f>IF(AND(O40&gt;6,O40&lt;9.01),O40-Persönliche_Daten!$AG$5,0)</f>
        <v>0</v>
      </c>
      <c r="BC40" s="209">
        <f>IF(O40&gt;9,O40-Persönliche_Daten!$AH$5,0)</f>
        <v>0</v>
      </c>
      <c r="BD40" s="209">
        <f t="shared" si="10"/>
        <v>0</v>
      </c>
      <c r="BE40" s="209">
        <f t="shared" si="11"/>
        <v>0</v>
      </c>
      <c r="BF40" s="209">
        <f t="shared" si="12"/>
        <v>0</v>
      </c>
      <c r="BG40" s="209"/>
      <c r="BH40" s="208"/>
      <c r="BI40" s="208">
        <f t="shared" si="13"/>
        <v>0</v>
      </c>
      <c r="BJ40" s="208">
        <f>IF(AND(R40&gt;6,R40&lt;9.01),R40-Persönliche_Daten!$AG$5,0)</f>
        <v>0</v>
      </c>
      <c r="BK40" s="208">
        <f>IF(R40&gt;9,R40-Persönliche_Daten!$AH$5,0)</f>
        <v>0</v>
      </c>
      <c r="BL40" s="208">
        <f t="shared" si="14"/>
        <v>0</v>
      </c>
      <c r="BM40" s="208">
        <f t="shared" si="15"/>
        <v>0</v>
      </c>
      <c r="BN40" s="208">
        <f>IF(AND(U40&gt;6,U40&lt;9.01),U40-Persönliche_Daten!$AG$5,0)</f>
        <v>0</v>
      </c>
      <c r="BO40" s="208">
        <f>IF(U40&gt;9,U40-Persönliche_Daten!$AH$5,0)</f>
        <v>0</v>
      </c>
      <c r="BP40" s="208">
        <f t="shared" si="16"/>
        <v>0</v>
      </c>
      <c r="BQ40" s="208">
        <f t="shared" si="17"/>
        <v>0</v>
      </c>
      <c r="BR40" s="208">
        <f t="shared" si="18"/>
        <v>0</v>
      </c>
    </row>
    <row r="41" spans="2:75" s="1" customFormat="1" ht="21.75" customHeight="1" x14ac:dyDescent="0.25">
      <c r="B41" s="59">
        <f t="shared" si="19"/>
        <v>46355</v>
      </c>
      <c r="C41" s="60">
        <f t="shared" si="20"/>
        <v>1</v>
      </c>
      <c r="D41" s="210">
        <f t="shared" si="21"/>
        <v>46355</v>
      </c>
      <c r="E41" s="211"/>
      <c r="F41" s="6"/>
      <c r="G41" s="6"/>
      <c r="H41" s="114"/>
      <c r="I41" s="203"/>
      <c r="J41" s="96"/>
      <c r="K41" s="7"/>
      <c r="L41" s="105">
        <f t="shared" si="27"/>
        <v>0</v>
      </c>
      <c r="M41" s="91"/>
      <c r="N41" s="8"/>
      <c r="O41" s="105">
        <f t="shared" si="22"/>
        <v>0</v>
      </c>
      <c r="P41" s="96"/>
      <c r="Q41" s="7"/>
      <c r="R41" s="105">
        <f t="shared" si="28"/>
        <v>0</v>
      </c>
      <c r="S41" s="91"/>
      <c r="T41" s="8"/>
      <c r="U41" s="105">
        <f t="shared" si="24"/>
        <v>0</v>
      </c>
      <c r="V41" s="367">
        <f>IF(D41=Persönliche_Daten!$D$24,Persönliche_Daten!$H$24,IF(D41=Persönliche_Daten!$D$26,Persönliche_Daten!$H$26,IF(BF41&gt;0,0,IF(C41=2,Persönliche_Daten!$G$18,IF(C41=3,Persönliche_Daten!$H$18,IF(C41=4,Persönliche_Daten!$I$18,IF(C41=5,Persönliche_Daten!$J$18,IF(C41=6,Persönliche_Daten!$K$18))))))+IF(C41=7,Persönliche_Daten!$L$18,IF(C41=1,Persönliche_Daten!$M$18,0))))</f>
        <v>0</v>
      </c>
      <c r="W41" s="397"/>
      <c r="X41" s="369">
        <f t="shared" si="1"/>
        <v>0</v>
      </c>
      <c r="Y41" s="370"/>
      <c r="Z41" s="371">
        <f t="shared" si="25"/>
        <v>0</v>
      </c>
      <c r="AA41" s="372"/>
      <c r="AB41" s="367">
        <f>IF(D41=Persönliche_Daten!$D$24,Persönliche_Daten!$H$24,IF(D41=Persönliche_Daten!$D$26,0,IF(BF41&gt;0,0,IF(C41=2,Persönliche_Daten!$P$18,IF(C41=3,Persönliche_Daten!$Q$18,IF(C41=4,Persönliche_Daten!$R$18,IF(C41=5,Persönliche_Daten!$S$18,IF(C41=6,Persönliche_Daten!$T$18))))))+IF(C41=7,Persönliche_Daten!$U$18,IF(C41=1,Persönliche_Daten!$V$18,0))))</f>
        <v>0</v>
      </c>
      <c r="AC41" s="397"/>
      <c r="AD41" s="369">
        <f t="shared" si="2"/>
        <v>0</v>
      </c>
      <c r="AE41" s="370"/>
      <c r="AF41" s="371">
        <f t="shared" si="5"/>
        <v>0</v>
      </c>
      <c r="AG41" s="372"/>
      <c r="AH41" s="108">
        <f t="shared" si="3"/>
        <v>0</v>
      </c>
      <c r="AI41" s="105">
        <f t="shared" si="4"/>
        <v>0</v>
      </c>
      <c r="AJ41" s="12">
        <f t="shared" si="6"/>
        <v>0</v>
      </c>
      <c r="AK41" s="204">
        <f t="shared" si="26"/>
        <v>0</v>
      </c>
      <c r="AL41" s="205"/>
      <c r="AM41" s="205"/>
      <c r="AN41" s="205"/>
      <c r="AO41" s="393"/>
      <c r="AP41" s="393"/>
      <c r="AR41" s="207"/>
      <c r="AV41" s="1">
        <f>IF(AND(K41&gt;0,M41=K41),Persönliche_Daten!$AI$5,0)</f>
        <v>0</v>
      </c>
      <c r="AW41" s="209">
        <f t="shared" si="7"/>
        <v>0</v>
      </c>
      <c r="AX41" s="209">
        <f>IF(AND(L41&gt;6,L41&lt;9.01),L41-Persönliche_Daten!$AG$5,0)</f>
        <v>0</v>
      </c>
      <c r="AY41" s="209">
        <f>IF(L41&gt;9,L41-Persönliche_Daten!$AH$5,0)</f>
        <v>0</v>
      </c>
      <c r="AZ41" s="209">
        <f t="shared" si="8"/>
        <v>0</v>
      </c>
      <c r="BA41" s="209">
        <f t="shared" si="9"/>
        <v>0</v>
      </c>
      <c r="BB41" s="209">
        <f>IF(AND(O41&gt;6,O41&lt;9.01),O41-Persönliche_Daten!$AG$5,0)</f>
        <v>0</v>
      </c>
      <c r="BC41" s="209">
        <f>IF(O41&gt;9,O41-Persönliche_Daten!$AH$5,0)</f>
        <v>0</v>
      </c>
      <c r="BD41" s="209">
        <f t="shared" si="10"/>
        <v>0</v>
      </c>
      <c r="BE41" s="209">
        <f t="shared" si="11"/>
        <v>0</v>
      </c>
      <c r="BF41" s="209">
        <f t="shared" si="12"/>
        <v>0</v>
      </c>
      <c r="BG41" s="209"/>
      <c r="BH41" s="208"/>
      <c r="BI41" s="208">
        <f t="shared" si="13"/>
        <v>0</v>
      </c>
      <c r="BJ41" s="208">
        <f>IF(AND(R41&gt;6,R41&lt;9.01),R41-Persönliche_Daten!$AG$5,0)</f>
        <v>0</v>
      </c>
      <c r="BK41" s="208">
        <f>IF(R41&gt;9,R41-Persönliche_Daten!$AH$5,0)</f>
        <v>0</v>
      </c>
      <c r="BL41" s="208">
        <f t="shared" si="14"/>
        <v>0</v>
      </c>
      <c r="BM41" s="208">
        <f t="shared" si="15"/>
        <v>0</v>
      </c>
      <c r="BN41" s="208">
        <f>IF(AND(U41&gt;6,U41&lt;9.01),U41-Persönliche_Daten!$AG$5,0)</f>
        <v>0</v>
      </c>
      <c r="BO41" s="208">
        <f>IF(U41&gt;9,U41-Persönliche_Daten!$AH$5,0)</f>
        <v>0</v>
      </c>
      <c r="BP41" s="208">
        <f t="shared" si="16"/>
        <v>0</v>
      </c>
      <c r="BQ41" s="208">
        <f t="shared" si="17"/>
        <v>0</v>
      </c>
      <c r="BR41" s="208">
        <f t="shared" si="18"/>
        <v>0</v>
      </c>
    </row>
    <row r="42" spans="2:75" s="1" customFormat="1" ht="21.75" customHeight="1" x14ac:dyDescent="0.25">
      <c r="B42" s="59">
        <f t="shared" si="19"/>
        <v>46356</v>
      </c>
      <c r="C42" s="60">
        <f t="shared" si="20"/>
        <v>2</v>
      </c>
      <c r="D42" s="210">
        <f t="shared" si="21"/>
        <v>46356</v>
      </c>
      <c r="E42" s="211"/>
      <c r="F42" s="6"/>
      <c r="G42" s="6"/>
      <c r="H42" s="114"/>
      <c r="I42" s="203"/>
      <c r="J42" s="96"/>
      <c r="K42" s="7"/>
      <c r="L42" s="105">
        <f t="shared" si="27"/>
        <v>0</v>
      </c>
      <c r="M42" s="91"/>
      <c r="N42" s="8"/>
      <c r="O42" s="105">
        <f t="shared" si="22"/>
        <v>0</v>
      </c>
      <c r="P42" s="96"/>
      <c r="Q42" s="7"/>
      <c r="R42" s="105">
        <f t="shared" si="28"/>
        <v>0</v>
      </c>
      <c r="S42" s="91"/>
      <c r="T42" s="8"/>
      <c r="U42" s="105">
        <f t="shared" si="24"/>
        <v>0</v>
      </c>
      <c r="V42" s="367">
        <f>IF(D42=Persönliche_Daten!$D$24,Persönliche_Daten!$H$24,IF(D42=Persönliche_Daten!$D$26,Persönliche_Daten!$H$26,IF(BF42&gt;0,0,IF(C42=2,Persönliche_Daten!$G$18,IF(C42=3,Persönliche_Daten!$H$18,IF(C42=4,Persönliche_Daten!$I$18,IF(C42=5,Persönliche_Daten!$J$18,IF(C42=6,Persönliche_Daten!$K$18))))))+IF(C42=7,Persönliche_Daten!$L$18,IF(C42=1,Persönliche_Daten!$M$18,0))))</f>
        <v>0</v>
      </c>
      <c r="W42" s="397"/>
      <c r="X42" s="369">
        <f t="shared" si="1"/>
        <v>0</v>
      </c>
      <c r="Y42" s="370"/>
      <c r="Z42" s="371">
        <f t="shared" si="25"/>
        <v>0</v>
      </c>
      <c r="AA42" s="372"/>
      <c r="AB42" s="367">
        <f>IF(D42=Persönliche_Daten!$D$24,Persönliche_Daten!$H$24,IF(D42=Persönliche_Daten!$D$26,0,IF(BF42&gt;0,0,IF(C42=2,Persönliche_Daten!$P$18,IF(C42=3,Persönliche_Daten!$Q$18,IF(C42=4,Persönliche_Daten!$R$18,IF(C42=5,Persönliche_Daten!$S$18,IF(C42=6,Persönliche_Daten!$T$18))))))+IF(C42=7,Persönliche_Daten!$U$18,IF(C42=1,Persönliche_Daten!$V$18,0))))</f>
        <v>0</v>
      </c>
      <c r="AC42" s="397"/>
      <c r="AD42" s="369">
        <f t="shared" si="2"/>
        <v>0</v>
      </c>
      <c r="AE42" s="370"/>
      <c r="AF42" s="371">
        <f t="shared" si="5"/>
        <v>0</v>
      </c>
      <c r="AG42" s="372"/>
      <c r="AH42" s="108">
        <f t="shared" si="3"/>
        <v>0</v>
      </c>
      <c r="AI42" s="105">
        <f>ROUND(AH42+AI41,2)</f>
        <v>0</v>
      </c>
      <c r="AJ42" s="12">
        <f t="shared" si="6"/>
        <v>0</v>
      </c>
      <c r="AK42" s="204">
        <f t="shared" si="26"/>
        <v>0</v>
      </c>
      <c r="AL42" s="205"/>
      <c r="AM42" s="205"/>
      <c r="AN42" s="205"/>
      <c r="AO42" s="393"/>
      <c r="AP42" s="393"/>
      <c r="AR42" s="207"/>
      <c r="AV42" s="1">
        <f>IF(AND(K42&gt;0,M42=K42),Persönliche_Daten!$AI$5,0)</f>
        <v>0</v>
      </c>
      <c r="AW42" s="209">
        <f t="shared" si="7"/>
        <v>0</v>
      </c>
      <c r="AX42" s="209">
        <f>IF(AND(L42&gt;6,L42&lt;9.01),L42-Persönliche_Daten!$AG$5,0)</f>
        <v>0</v>
      </c>
      <c r="AY42" s="209">
        <f>IF(L42&gt;9,L42-Persönliche_Daten!$AH$5,0)</f>
        <v>0</v>
      </c>
      <c r="AZ42" s="209">
        <f t="shared" si="8"/>
        <v>0</v>
      </c>
      <c r="BA42" s="209">
        <f t="shared" si="9"/>
        <v>0</v>
      </c>
      <c r="BB42" s="209">
        <f>IF(AND(O42&gt;6,O42&lt;9.01),O42-Persönliche_Daten!$AG$5,0)</f>
        <v>0</v>
      </c>
      <c r="BC42" s="209">
        <f>IF(O42&gt;9,O42-Persönliche_Daten!$AH$5,0)</f>
        <v>0</v>
      </c>
      <c r="BD42" s="209">
        <f t="shared" si="10"/>
        <v>0</v>
      </c>
      <c r="BE42" s="209">
        <f t="shared" si="11"/>
        <v>0</v>
      </c>
      <c r="BF42" s="209">
        <f t="shared" si="12"/>
        <v>0</v>
      </c>
      <c r="BG42" s="209"/>
      <c r="BH42" s="208"/>
      <c r="BI42" s="208">
        <f t="shared" si="13"/>
        <v>0</v>
      </c>
      <c r="BJ42" s="208">
        <f>IF(AND(R42&gt;6,R42&lt;9.01),R42-Persönliche_Daten!$AG$5,0)</f>
        <v>0</v>
      </c>
      <c r="BK42" s="208">
        <f>IF(R42&gt;9,R42-Persönliche_Daten!$AH$5,0)</f>
        <v>0</v>
      </c>
      <c r="BL42" s="208">
        <f t="shared" si="14"/>
        <v>0</v>
      </c>
      <c r="BM42" s="208">
        <f t="shared" si="15"/>
        <v>0</v>
      </c>
      <c r="BN42" s="208">
        <f>IF(AND(U42&gt;6,U42&lt;9.01),U42-Persönliche_Daten!$AG$5,0)</f>
        <v>0</v>
      </c>
      <c r="BO42" s="208">
        <f>IF(U42&gt;9,U42-Persönliche_Daten!$AH$5,0)</f>
        <v>0</v>
      </c>
      <c r="BP42" s="208">
        <f t="shared" si="16"/>
        <v>0</v>
      </c>
      <c r="BQ42" s="208">
        <f t="shared" si="17"/>
        <v>0</v>
      </c>
      <c r="BR42" s="208">
        <f t="shared" si="18"/>
        <v>0</v>
      </c>
    </row>
    <row r="43" spans="2:75" s="1" customFormat="1" ht="21.75" customHeight="1" x14ac:dyDescent="0.25">
      <c r="B43" s="115"/>
      <c r="C43" s="116"/>
      <c r="D43" s="212"/>
      <c r="E43" s="213"/>
      <c r="F43" s="117"/>
      <c r="G43" s="117"/>
      <c r="H43" s="118"/>
      <c r="I43" s="203"/>
      <c r="J43" s="97"/>
      <c r="K43" s="98"/>
      <c r="L43" s="106">
        <f t="shared" si="27"/>
        <v>0</v>
      </c>
      <c r="M43" s="99"/>
      <c r="N43" s="100"/>
      <c r="O43" s="106">
        <f t="shared" si="22"/>
        <v>0</v>
      </c>
      <c r="P43" s="97"/>
      <c r="Q43" s="98"/>
      <c r="R43" s="106">
        <f t="shared" si="28"/>
        <v>0</v>
      </c>
      <c r="S43" s="99"/>
      <c r="T43" s="100"/>
      <c r="U43" s="106">
        <f t="shared" si="24"/>
        <v>0</v>
      </c>
      <c r="V43" s="381">
        <f>IF(D43=Persönliche_Daten!$D$24,Persönliche_Daten!$H$24,IF(D43=Persönliche_Daten!$D$26,Persönliche_Daten!$H$26,IF(BF43&gt;0,0,IF(C43=2,Persönliche_Daten!$G$18,IF(C43=3,Persönliche_Daten!$H$18,IF(C43=4,Persönliche_Daten!$I$18,IF(C43=5,Persönliche_Daten!$J$18,IF(C43=6,Persönliche_Daten!$K$18))))))+IF(C43=7,Persönliche_Daten!$L$18,IF(C43=1,Persönliche_Daten!$M$18,0))))</f>
        <v>0</v>
      </c>
      <c r="W43" s="421"/>
      <c r="X43" s="383">
        <f t="shared" si="1"/>
        <v>0</v>
      </c>
      <c r="Y43" s="384"/>
      <c r="Z43" s="385">
        <f>IF(OR(V43&gt;0,X43&lt;&gt;0),ROUND(X43-V43,2),0)</f>
        <v>0</v>
      </c>
      <c r="AA43" s="386"/>
      <c r="AB43" s="381">
        <f>IF(D43=Persönliche_Daten!$D$24,Persönliche_Daten!$H$24,IF(D43=Persönliche_Daten!$D$26,0,IF(BF43&gt;0,0,IF(C43=2,Persönliche_Daten!$P$18,IF(C43=3,Persönliche_Daten!$Q$18,IF(C43=4,Persönliche_Daten!$R$18,IF(C43=5,Persönliche_Daten!$S$18,IF(C43=6,Persönliche_Daten!$T$18))))))+IF(C43=7,Persönliche_Daten!$U$18,IF(C43=1,Persönliche_Daten!$V$18,0))))</f>
        <v>0</v>
      </c>
      <c r="AC43" s="421"/>
      <c r="AD43" s="383">
        <f t="shared" si="2"/>
        <v>0</v>
      </c>
      <c r="AE43" s="384"/>
      <c r="AF43" s="385">
        <f t="shared" si="5"/>
        <v>0</v>
      </c>
      <c r="AG43" s="386"/>
      <c r="AH43" s="109">
        <f t="shared" si="3"/>
        <v>0</v>
      </c>
      <c r="AI43" s="106">
        <f>ROUND(AH43+AI42,2)</f>
        <v>0</v>
      </c>
      <c r="AJ43" s="12">
        <f t="shared" si="6"/>
        <v>0</v>
      </c>
      <c r="AK43" s="204">
        <f>IF(F43="x",1,0)</f>
        <v>0</v>
      </c>
      <c r="AL43" s="205"/>
      <c r="AM43" s="205"/>
      <c r="AN43" s="205"/>
      <c r="AO43" s="393"/>
      <c r="AP43" s="393"/>
      <c r="AR43" s="207"/>
      <c r="AT43" s="214"/>
      <c r="AV43" s="1">
        <f>IF(AND(K43&gt;0,M43=K43),Persönliche_Daten!$AI$5,0)</f>
        <v>0</v>
      </c>
      <c r="AW43" s="209">
        <f t="shared" si="7"/>
        <v>0</v>
      </c>
      <c r="AX43" s="209">
        <f>IF(AND(L43&gt;6,L43&lt;9.01),L43-Persönliche_Daten!$AG$5,0)</f>
        <v>0</v>
      </c>
      <c r="AY43" s="209">
        <f>IF(L43&gt;9,L43-Persönliche_Daten!$AH$5,0)</f>
        <v>0</v>
      </c>
      <c r="AZ43" s="209">
        <f t="shared" si="8"/>
        <v>0</v>
      </c>
      <c r="BA43" s="209">
        <f t="shared" si="9"/>
        <v>0</v>
      </c>
      <c r="BB43" s="209">
        <f>IF(AND(O43&gt;6,O43&lt;9.01),O43-Persönliche_Daten!$AG$5,0)</f>
        <v>0</v>
      </c>
      <c r="BC43" s="209">
        <f>IF(O43&gt;9,O43-Persönliche_Daten!$AH$5,0)</f>
        <v>0</v>
      </c>
      <c r="BD43" s="209">
        <f t="shared" si="10"/>
        <v>0</v>
      </c>
      <c r="BE43" s="209">
        <f t="shared" si="11"/>
        <v>0</v>
      </c>
      <c r="BF43" s="209">
        <f t="shared" si="12"/>
        <v>0</v>
      </c>
      <c r="BG43" s="209"/>
      <c r="BH43" s="208"/>
      <c r="BI43" s="208">
        <f t="shared" si="13"/>
        <v>0</v>
      </c>
      <c r="BJ43" s="208">
        <f>IF(AND(R43&gt;6,R43&lt;9.01),R43-Persönliche_Daten!$AG$5,0)</f>
        <v>0</v>
      </c>
      <c r="BK43" s="208">
        <f>IF(R43&gt;9,R43-Persönliche_Daten!$AH$5,0)</f>
        <v>0</v>
      </c>
      <c r="BL43" s="208">
        <f t="shared" si="14"/>
        <v>0</v>
      </c>
      <c r="BM43" s="208">
        <f t="shared" si="15"/>
        <v>0</v>
      </c>
      <c r="BN43" s="208">
        <f>IF(AND(U43&gt;6,U43&lt;9.01),U43-Persönliche_Daten!$AG$5,0)</f>
        <v>0</v>
      </c>
      <c r="BO43" s="208">
        <f>IF(U43&gt;9,U43-Persönliche_Daten!$AH$5,0)</f>
        <v>0</v>
      </c>
      <c r="BP43" s="208">
        <f t="shared" si="16"/>
        <v>0</v>
      </c>
      <c r="BQ43" s="208">
        <f t="shared" si="17"/>
        <v>0</v>
      </c>
      <c r="BR43" s="208">
        <f t="shared" si="18"/>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Oktober!Z50</f>
        <v>0</v>
      </c>
      <c r="AA49" s="392"/>
      <c r="AE49" s="3" t="s">
        <v>113</v>
      </c>
      <c r="AF49" s="391">
        <f>Oktober!AF50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DHuwbMT0i6sfihRLBYrpVUDlB/Ah1Pt0S6OH5PfMpS2ToFDpuRJkVPjhH8vhxKebCWLuwAsscf8aSA0it5RRlA==" saltValue="MxC+XVUJ+veDVhtff3hsBw==" spinCount="100000" sheet="1" objects="1" scenarios="1"/>
  <mergeCells count="281">
    <mergeCell ref="AA108:AB108"/>
    <mergeCell ref="AA109:AB109"/>
    <mergeCell ref="AA101:AB101"/>
    <mergeCell ref="AA102:AB102"/>
    <mergeCell ref="AA103:AB103"/>
    <mergeCell ref="AA104:AB104"/>
    <mergeCell ref="AA105:AB105"/>
    <mergeCell ref="AA106:AB106"/>
    <mergeCell ref="AA91:AB91"/>
    <mergeCell ref="AA94:AB94"/>
    <mergeCell ref="AA95:AB95"/>
    <mergeCell ref="AA92:AB92"/>
    <mergeCell ref="AA93:AB93"/>
    <mergeCell ref="AA96:AB96"/>
    <mergeCell ref="AA97:AB97"/>
    <mergeCell ref="AA100:AB100"/>
    <mergeCell ref="AA107:AB107"/>
    <mergeCell ref="AA98:AB98"/>
    <mergeCell ref="AA99:AB99"/>
    <mergeCell ref="AA82:AB82"/>
    <mergeCell ref="AA83:AB83"/>
    <mergeCell ref="AA84:AB84"/>
    <mergeCell ref="AA85:AB85"/>
    <mergeCell ref="AA88:AB88"/>
    <mergeCell ref="AA89:AB89"/>
    <mergeCell ref="AA86:AB86"/>
    <mergeCell ref="AA87:AB87"/>
    <mergeCell ref="AA90:AB90"/>
    <mergeCell ref="AF42:AG42"/>
    <mergeCell ref="AO42:AP42"/>
    <mergeCell ref="AA80:AB80"/>
    <mergeCell ref="AA81:AB81"/>
    <mergeCell ref="AD43:AE43"/>
    <mergeCell ref="AH46:AI46"/>
    <mergeCell ref="AF48:AG48"/>
    <mergeCell ref="AH48:AI48"/>
    <mergeCell ref="AF49:AG49"/>
    <mergeCell ref="AH49:AI49"/>
    <mergeCell ref="Z48:AA48"/>
    <mergeCell ref="Z49:AA49"/>
    <mergeCell ref="Z50:AA50"/>
    <mergeCell ref="AF50:AG50"/>
    <mergeCell ref="AH50:AI50"/>
    <mergeCell ref="AA76:AB76"/>
    <mergeCell ref="AA78:AB78"/>
    <mergeCell ref="AA79:AB79"/>
    <mergeCell ref="AD42:AE42"/>
    <mergeCell ref="Z42:AA42"/>
    <mergeCell ref="AF39:AG39"/>
    <mergeCell ref="AO39:AP39"/>
    <mergeCell ref="AB40:AC40"/>
    <mergeCell ref="AD40:AE40"/>
    <mergeCell ref="AF40:AG40"/>
    <mergeCell ref="AO40:AP40"/>
    <mergeCell ref="AF38:AG38"/>
    <mergeCell ref="AD41:AE41"/>
    <mergeCell ref="AF41:AG41"/>
    <mergeCell ref="AO41:AP41"/>
    <mergeCell ref="AD39:AE39"/>
    <mergeCell ref="AB36:AC36"/>
    <mergeCell ref="AD36:AE36"/>
    <mergeCell ref="AF36:AG36"/>
    <mergeCell ref="AO36:AP36"/>
    <mergeCell ref="AB37:AC37"/>
    <mergeCell ref="AD37:AE37"/>
    <mergeCell ref="AF37:AG37"/>
    <mergeCell ref="AO37:AP37"/>
    <mergeCell ref="AO38:AP38"/>
    <mergeCell ref="AB38:AC38"/>
    <mergeCell ref="AD38:AE38"/>
    <mergeCell ref="AB33:AC33"/>
    <mergeCell ref="AD33:AE33"/>
    <mergeCell ref="AF33:AG33"/>
    <mergeCell ref="AO33:AP33"/>
    <mergeCell ref="AB34:AC34"/>
    <mergeCell ref="AD34:AE34"/>
    <mergeCell ref="AF34:AG34"/>
    <mergeCell ref="AO34:AP34"/>
    <mergeCell ref="AB35:AC35"/>
    <mergeCell ref="AD35:AE35"/>
    <mergeCell ref="AF35:AG35"/>
    <mergeCell ref="AO35:AP35"/>
    <mergeCell ref="AB30:AC30"/>
    <mergeCell ref="AD30:AE30"/>
    <mergeCell ref="AF30:AG30"/>
    <mergeCell ref="AO30:AP30"/>
    <mergeCell ref="AB31:AC31"/>
    <mergeCell ref="AD31:AE31"/>
    <mergeCell ref="AF31:AG31"/>
    <mergeCell ref="AO31:AP31"/>
    <mergeCell ref="AB32:AC32"/>
    <mergeCell ref="AD32:AE32"/>
    <mergeCell ref="AF32:AG32"/>
    <mergeCell ref="AO32:AP32"/>
    <mergeCell ref="AB27:AC27"/>
    <mergeCell ref="AD27:AE27"/>
    <mergeCell ref="AF27:AG27"/>
    <mergeCell ref="AO27:AP27"/>
    <mergeCell ref="AB28:AC28"/>
    <mergeCell ref="AD28:AE28"/>
    <mergeCell ref="AF28:AG28"/>
    <mergeCell ref="AO28:AP28"/>
    <mergeCell ref="AB29:AC29"/>
    <mergeCell ref="AD29:AE29"/>
    <mergeCell ref="AF29:AG29"/>
    <mergeCell ref="AO29:AP29"/>
    <mergeCell ref="AB24:AC24"/>
    <mergeCell ref="AD24:AE24"/>
    <mergeCell ref="AF24:AG24"/>
    <mergeCell ref="AO24:AP24"/>
    <mergeCell ref="AB25:AC25"/>
    <mergeCell ref="AD25:AE25"/>
    <mergeCell ref="AF25:AG25"/>
    <mergeCell ref="AO25:AP25"/>
    <mergeCell ref="AB26:AC26"/>
    <mergeCell ref="AD26:AE26"/>
    <mergeCell ref="AF26:AG26"/>
    <mergeCell ref="AO26:AP26"/>
    <mergeCell ref="AB21:AC21"/>
    <mergeCell ref="AD21:AE21"/>
    <mergeCell ref="AF21:AG21"/>
    <mergeCell ref="AO21:AP21"/>
    <mergeCell ref="AB22:AC22"/>
    <mergeCell ref="AD22:AE22"/>
    <mergeCell ref="AF22:AG22"/>
    <mergeCell ref="AO22:AP22"/>
    <mergeCell ref="AB23:AC23"/>
    <mergeCell ref="AD23:AE23"/>
    <mergeCell ref="AF23:AG23"/>
    <mergeCell ref="AO23:AP23"/>
    <mergeCell ref="AB18:AC18"/>
    <mergeCell ref="AD18:AE18"/>
    <mergeCell ref="AF18:AG18"/>
    <mergeCell ref="AO18:AP18"/>
    <mergeCell ref="AB19:AC19"/>
    <mergeCell ref="AD19:AE19"/>
    <mergeCell ref="AF19:AG19"/>
    <mergeCell ref="AO19:AP19"/>
    <mergeCell ref="AB20:AC20"/>
    <mergeCell ref="AD20:AE20"/>
    <mergeCell ref="AF20:AG20"/>
    <mergeCell ref="AO20:AP20"/>
    <mergeCell ref="AB15:AC15"/>
    <mergeCell ref="AD15:AE15"/>
    <mergeCell ref="AF15:AG15"/>
    <mergeCell ref="AO15:AP15"/>
    <mergeCell ref="AB16:AC16"/>
    <mergeCell ref="AD16:AE16"/>
    <mergeCell ref="AF16:AG16"/>
    <mergeCell ref="AO16:AP16"/>
    <mergeCell ref="AB17:AC17"/>
    <mergeCell ref="AD17:AE17"/>
    <mergeCell ref="AF17:AG17"/>
    <mergeCell ref="AO17:AP17"/>
    <mergeCell ref="AD11:AE11"/>
    <mergeCell ref="AF11:AG11"/>
    <mergeCell ref="AB13:AC13"/>
    <mergeCell ref="AD13:AE13"/>
    <mergeCell ref="AF13:AG13"/>
    <mergeCell ref="AO13:AP13"/>
    <mergeCell ref="AB14:AC14"/>
    <mergeCell ref="AD14:AE14"/>
    <mergeCell ref="AF14:AG14"/>
    <mergeCell ref="AO14:AP14"/>
    <mergeCell ref="K44:L44"/>
    <mergeCell ref="N44:O44"/>
    <mergeCell ref="T44:U44"/>
    <mergeCell ref="V44:W44"/>
    <mergeCell ref="AB43:AC43"/>
    <mergeCell ref="AO46:AP46"/>
    <mergeCell ref="AF43:AG43"/>
    <mergeCell ref="AO43:AP43"/>
    <mergeCell ref="AF44:AG44"/>
    <mergeCell ref="AO44:AP44"/>
    <mergeCell ref="X46:Y46"/>
    <mergeCell ref="AD46:AE46"/>
    <mergeCell ref="X44:Y44"/>
    <mergeCell ref="Z44:AA44"/>
    <mergeCell ref="AB44:AC44"/>
    <mergeCell ref="AD44:AE44"/>
    <mergeCell ref="Z43:AA43"/>
    <mergeCell ref="V42:W42"/>
    <mergeCell ref="X42:Y42"/>
    <mergeCell ref="X43:Y43"/>
    <mergeCell ref="V43:W43"/>
    <mergeCell ref="AB41:AC41"/>
    <mergeCell ref="AB39:AC39"/>
    <mergeCell ref="AB42:AC42"/>
    <mergeCell ref="V40:W40"/>
    <mergeCell ref="Z38:AA38"/>
    <mergeCell ref="Z39:AA39"/>
    <mergeCell ref="Z40:AA40"/>
    <mergeCell ref="V41:W41"/>
    <mergeCell ref="X40:Y40"/>
    <mergeCell ref="X41:Y41"/>
    <mergeCell ref="V39:W39"/>
    <mergeCell ref="V38:W38"/>
    <mergeCell ref="X38:Y38"/>
    <mergeCell ref="X39:Y39"/>
    <mergeCell ref="Z41:AA41"/>
    <mergeCell ref="Z34:AA34"/>
    <mergeCell ref="V34:W34"/>
    <mergeCell ref="V35:W35"/>
    <mergeCell ref="X34:Y34"/>
    <mergeCell ref="X35:Y35"/>
    <mergeCell ref="Z35:AA35"/>
    <mergeCell ref="Z36:AA36"/>
    <mergeCell ref="V36:W36"/>
    <mergeCell ref="V37:W37"/>
    <mergeCell ref="X36:Y36"/>
    <mergeCell ref="X37:Y37"/>
    <mergeCell ref="Z37:AA37"/>
    <mergeCell ref="Z30:AA30"/>
    <mergeCell ref="V30:W30"/>
    <mergeCell ref="V31:W31"/>
    <mergeCell ref="X30:Y30"/>
    <mergeCell ref="X31:Y31"/>
    <mergeCell ref="Z31:AA31"/>
    <mergeCell ref="Z32:AA32"/>
    <mergeCell ref="V32:W32"/>
    <mergeCell ref="V33:W33"/>
    <mergeCell ref="X32:Y32"/>
    <mergeCell ref="X33:Y33"/>
    <mergeCell ref="Z33:AA33"/>
    <mergeCell ref="Z26:AA26"/>
    <mergeCell ref="V26:W26"/>
    <mergeCell ref="V27:W27"/>
    <mergeCell ref="X26:Y26"/>
    <mergeCell ref="X27:Y27"/>
    <mergeCell ref="Z27:AA27"/>
    <mergeCell ref="Z28:AA28"/>
    <mergeCell ref="V28:W28"/>
    <mergeCell ref="V29:W29"/>
    <mergeCell ref="X28:Y28"/>
    <mergeCell ref="X29:Y29"/>
    <mergeCell ref="Z29:AA29"/>
    <mergeCell ref="Z22:AA22"/>
    <mergeCell ref="V22:W22"/>
    <mergeCell ref="V23:W23"/>
    <mergeCell ref="X22:Y22"/>
    <mergeCell ref="X23:Y23"/>
    <mergeCell ref="Z23:AA23"/>
    <mergeCell ref="Z24:AA24"/>
    <mergeCell ref="V24:W24"/>
    <mergeCell ref="V25:W25"/>
    <mergeCell ref="X24:Y24"/>
    <mergeCell ref="X25:Y25"/>
    <mergeCell ref="Z25:AA25"/>
    <mergeCell ref="Z18:AA18"/>
    <mergeCell ref="V18:W18"/>
    <mergeCell ref="V19:W19"/>
    <mergeCell ref="X18:Y18"/>
    <mergeCell ref="X19:Y19"/>
    <mergeCell ref="Z19:AA19"/>
    <mergeCell ref="Z20:AA20"/>
    <mergeCell ref="V20:W20"/>
    <mergeCell ref="V21:W21"/>
    <mergeCell ref="X20:Y20"/>
    <mergeCell ref="X21:Y21"/>
    <mergeCell ref="Z21:AA21"/>
    <mergeCell ref="V15:W15"/>
    <mergeCell ref="X13:Y13"/>
    <mergeCell ref="X14:Y14"/>
    <mergeCell ref="X15:Y15"/>
    <mergeCell ref="Z15:AA15"/>
    <mergeCell ref="Z16:AA16"/>
    <mergeCell ref="V16:W16"/>
    <mergeCell ref="V17:W17"/>
    <mergeCell ref="X16:Y16"/>
    <mergeCell ref="X17:Y17"/>
    <mergeCell ref="Z17:AA17"/>
    <mergeCell ref="H8:L8"/>
    <mergeCell ref="X11:Y11"/>
    <mergeCell ref="H5:L5"/>
    <mergeCell ref="M5:O5"/>
    <mergeCell ref="H7:L7"/>
    <mergeCell ref="Z13:AA13"/>
    <mergeCell ref="Z14:AA14"/>
    <mergeCell ref="Z11:AA11"/>
    <mergeCell ref="V13:W13"/>
    <mergeCell ref="V14:W14"/>
  </mergeCells>
  <conditionalFormatting sqref="B13:B43">
    <cfRule type="expression" dxfId="53" priority="66" stopIfTrue="1">
      <formula>WEEKDAY(C13)=7</formula>
    </cfRule>
    <cfRule type="expression" dxfId="52" priority="67" stopIfTrue="1">
      <formula>WEEKDAY(C13)=1</formula>
    </cfRule>
  </conditionalFormatting>
  <conditionalFormatting sqref="C13:C43">
    <cfRule type="expression" dxfId="51" priority="68" stopIfTrue="1">
      <formula>WEEKDAY(C13)=7</formula>
    </cfRule>
    <cfRule type="expression" dxfId="50" priority="69" stopIfTrue="1">
      <formula>WEEKDAY(C13)=1</formula>
    </cfRule>
  </conditionalFormatting>
  <conditionalFormatting sqref="D13:D43">
    <cfRule type="expression" dxfId="49" priority="70" stopIfTrue="1">
      <formula>WEEKDAY(C13)=7</formula>
    </cfRule>
    <cfRule type="expression" dxfId="48" priority="71" stopIfTrue="1">
      <formula>WEEKDAY(C13)=1</formula>
    </cfRule>
  </conditionalFormatting>
  <conditionalFormatting sqref="E13:O43 V13:V43">
    <cfRule type="expression" dxfId="47" priority="8" stopIfTrue="1">
      <formula>WEEKDAY($C13)=7</formula>
    </cfRule>
    <cfRule type="expression" dxfId="46" priority="9" stopIfTrue="1">
      <formula>WEEKDAY($C13)=1</formula>
    </cfRule>
  </conditionalFormatting>
  <conditionalFormatting sqref="X13:X43 Z13:Z43">
    <cfRule type="expression" dxfId="45" priority="94" stopIfTrue="1">
      <formula>WEEKDAY($C13)=7</formula>
    </cfRule>
    <cfRule type="expression" dxfId="44" priority="95" stopIfTrue="1">
      <formula>WEEKDAY($C13)=1</formula>
    </cfRule>
  </conditionalFormatting>
  <conditionalFormatting sqref="AB13:AB43">
    <cfRule type="expression" dxfId="43" priority="82" stopIfTrue="1">
      <formula>WEEKDAY($C13)=7</formula>
    </cfRule>
    <cfRule type="expression" dxfId="42" priority="83" stopIfTrue="1">
      <formula>WEEKDAY($C13)=1</formula>
    </cfRule>
  </conditionalFormatting>
  <conditionalFormatting sqref="AD13:AD43">
    <cfRule type="expression" dxfId="41" priority="78" stopIfTrue="1">
      <formula>WEEKDAY($C13)=7</formula>
    </cfRule>
    <cfRule type="expression" dxfId="40" priority="79" stopIfTrue="1">
      <formula>WEEKDAY($C13)=1</formula>
    </cfRule>
  </conditionalFormatting>
  <conditionalFormatting sqref="AF13:AF43">
    <cfRule type="expression" dxfId="39" priority="76" stopIfTrue="1">
      <formula>WEEKDAY($C13)=7</formula>
    </cfRule>
    <cfRule type="expression" dxfId="38" priority="77" stopIfTrue="1">
      <formula>WEEKDAY($C13)=1</formula>
    </cfRule>
  </conditionalFormatting>
  <conditionalFormatting sqref="AH13:AI43">
    <cfRule type="expression" dxfId="37" priority="72" stopIfTrue="1">
      <formula>WEEKDAY($C13)=7</formula>
    </cfRule>
    <cfRule type="expression" dxfId="36" priority="73" stopIfTrue="1">
      <formula>WEEKDAY($C13)=1</formula>
    </cfRule>
  </conditionalFormatting>
  <conditionalFormatting sqref="AW2">
    <cfRule type="expression" dxfId="35" priority="74" stopIfTrue="1">
      <formula>WEEKDAY($C2)=7</formula>
    </cfRule>
    <cfRule type="expression" dxfId="34" priority="75" stopIfTrue="1">
      <formula>WEEKDAY($C2)=1</formula>
    </cfRule>
  </conditionalFormatting>
  <conditionalFormatting sqref="P13:R28">
    <cfRule type="expression" dxfId="33" priority="7" stopIfTrue="1">
      <formula>WEEKDAY($C13)=7</formula>
    </cfRule>
  </conditionalFormatting>
  <conditionalFormatting sqref="P29:R43">
    <cfRule type="expression" dxfId="32" priority="6" stopIfTrue="1">
      <formula>WEEKDAY($C29)=7</formula>
    </cfRule>
  </conditionalFormatting>
  <conditionalFormatting sqref="P13:R43">
    <cfRule type="expression" dxfId="31" priority="5" stopIfTrue="1">
      <formula>WEEKDAY($C13)=1</formula>
    </cfRule>
  </conditionalFormatting>
  <conditionalFormatting sqref="S13:U28">
    <cfRule type="expression" dxfId="30" priority="4" stopIfTrue="1">
      <formula>WEEKDAY($C13)=7</formula>
    </cfRule>
  </conditionalFormatting>
  <conditionalFormatting sqref="S29:U43">
    <cfRule type="expression" dxfId="29" priority="2" stopIfTrue="1">
      <formula>WEEKDAY($C29)=7</formula>
    </cfRule>
  </conditionalFormatting>
  <conditionalFormatting sqref="S29:U43">
    <cfRule type="expression" dxfId="28" priority="3" stopIfTrue="1">
      <formula>WEEKDAY($C29)=1</formula>
    </cfRule>
  </conditionalFormatting>
  <conditionalFormatting sqref="S13:U28">
    <cfRule type="expression" dxfId="27" priority="1" stopIfTrue="1">
      <formula>WEEKDAY($C13)=1</formula>
    </cfRule>
  </conditionalFormatting>
  <dataValidations count="1">
    <dataValidation type="time" allowBlank="1" showInputMessage="1" showErrorMessage="1" error="Zeit ungültig" sqref="M13 S13" xr:uid="{00000000-0002-0000-0C00-000000000000}">
      <formula1>0.5</formula1>
      <formula2>0.75</formula2>
    </dataValidation>
  </dataValidations>
  <pageMargins left="0" right="0" top="0" bottom="0" header="0" footer="0"/>
  <pageSetup paperSize="9" scale="56"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AF15" sqref="AF15:AG15"/>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Persönliche_Daten!F19&amp;" "&amp;Persönliche_Daten!F2</f>
        <v>Dezember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Jahresübersicht!H22</f>
        <v>0</v>
      </c>
      <c r="P8" s="358"/>
      <c r="Q8" s="358"/>
      <c r="R8" s="358"/>
      <c r="S8" s="271"/>
      <c r="T8" s="266" t="s">
        <v>17</v>
      </c>
      <c r="U8" s="284">
        <f>Persönliche_Daten!G19</f>
        <v>0</v>
      </c>
      <c r="V8" s="284">
        <f>Persönliche_Daten!H19</f>
        <v>0</v>
      </c>
      <c r="W8" s="284">
        <f>Persönliche_Daten!I19</f>
        <v>0</v>
      </c>
      <c r="X8" s="284">
        <f>Persönliche_Daten!J19</f>
        <v>0</v>
      </c>
      <c r="Y8" s="284">
        <f>Persönliche_Daten!K19</f>
        <v>0</v>
      </c>
      <c r="Z8" s="284">
        <f>Persönliche_Daten!L19</f>
        <v>0</v>
      </c>
      <c r="AA8" s="284">
        <f>Persönliche_Daten!M19</f>
        <v>0</v>
      </c>
      <c r="AB8" s="266" t="s">
        <v>17</v>
      </c>
      <c r="AC8" s="284">
        <f>Persönliche_Daten!P19</f>
        <v>0</v>
      </c>
      <c r="AD8" s="284">
        <f>Persönliche_Daten!Q19</f>
        <v>0</v>
      </c>
      <c r="AE8" s="284">
        <f>Persönliche_Daten!R19</f>
        <v>0</v>
      </c>
      <c r="AF8" s="284">
        <f>Persönliche_Daten!S19</f>
        <v>0</v>
      </c>
      <c r="AG8" s="284">
        <f>Persönliche_Daten!T19</f>
        <v>0</v>
      </c>
      <c r="AH8" s="284">
        <f>Persönliche_Daten!U19</f>
        <v>0</v>
      </c>
      <c r="AI8" s="284">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Persönliche_Daten!AB16</f>
        <v>46357</v>
      </c>
      <c r="C13" s="111">
        <f>WEEKDAY(B13)</f>
        <v>3</v>
      </c>
      <c r="D13" s="201">
        <f>Persönliche_Daten!AB16</f>
        <v>46357</v>
      </c>
      <c r="E13" s="202"/>
      <c r="F13" s="112"/>
      <c r="G13" s="112"/>
      <c r="H13" s="113"/>
      <c r="I13" s="203"/>
      <c r="J13" s="92"/>
      <c r="K13" s="93"/>
      <c r="L13" s="104">
        <f>(K13-J13)*24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$19,IF(C13=3,Persönliche_Daten!$H$19,IF(C13=4,Persönliche_Daten!$I$19,IF(C13=5,Persönliche_Daten!$J$19,IF(C13=6,Persönliche_Daten!$K$19))))))+IF(C13=7,Persönliche_Daten!$L$19,IF(C13=1,Persönliche_Daten!$M$19,0)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$19,IF(C13=3,Persönliche_Daten!$Q$19,IF(C13=4,Persönliche_Daten!$R$19,IF(C13=5,Persönliche_Daten!$S$19,IF(C13=6,Persönliche_Daten!$T$19))))))+IF(C13=7,Persönliche_Daten!$U$19,IF(C13=1,Persönliche_Daten!$V$19,0)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46358</v>
      </c>
      <c r="C14" s="60">
        <f>WEEKDAY(B14)</f>
        <v>4</v>
      </c>
      <c r="D14" s="210">
        <f>D13+1</f>
        <v>46358</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$19,IF(C14=3,Persönliche_Daten!$H$19,IF(C14=4,Persönliche_Daten!$I$19,IF(C14=5,Persönliche_Daten!$J$19,IF(C14=6,Persönliche_Daten!$K$19))))))+IF(C14=7,Persönliche_Daten!$L$19,IF(C14=1,Persönliche_Daten!$M$19,0))))</f>
        <v>0</v>
      </c>
      <c r="W14" s="462"/>
      <c r="X14" s="396">
        <f t="shared" si="0"/>
        <v>0</v>
      </c>
      <c r="Y14" s="368"/>
      <c r="Z14" s="371">
        <f>IF(OR(V14&gt;0,X14&lt;&gt;0),ROUND(X14-V14,2),0)</f>
        <v>0</v>
      </c>
      <c r="AA14" s="372"/>
      <c r="AB14" s="367">
        <f>IF(D14=Persönliche_Daten!$D$24,Persönliche_Daten!$H$24,IF(D14=Persönliche_Daten!$D$26,0,IF(BF14&gt;0,0,IF(C14=2,Persönliche_Daten!$P$19,IF(C14=3,Persönliche_Daten!$Q$19,IF(C14=4,Persönliche_Daten!$R$19,IF(C14=5,Persönliche_Daten!$S$19,IF(C14=6,Persönliche_Daten!$T$19))))))+IF(C14=7,Persönliche_Daten!$U$19,IF(C14=1,Persönliche_Daten!$V$19,0)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59">
        <f t="shared" ref="B15:B43" si="18">B14+1</f>
        <v>46359</v>
      </c>
      <c r="C15" s="60">
        <f t="shared" ref="C15:C43" si="19">WEEKDAY(B15)</f>
        <v>5</v>
      </c>
      <c r="D15" s="210">
        <f t="shared" ref="D15:D43" si="20">D14+1</f>
        <v>46359</v>
      </c>
      <c r="E15" s="211"/>
      <c r="F15" s="6"/>
      <c r="G15" s="6"/>
      <c r="H15" s="114"/>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$19,IF(C15=3,Persönliche_Daten!$H$19,IF(C15=4,Persönliche_Daten!$I$19,IF(C15=5,Persönliche_Daten!$J$19,IF(C15=6,Persönliche_Daten!$K$19))))))+IF(C15=7,Persönliche_Daten!$L$19,IF(C15=1,Persönliche_Daten!$M$19,0))))</f>
        <v>0</v>
      </c>
      <c r="W15" s="397"/>
      <c r="X15" s="369">
        <f t="shared" si="0"/>
        <v>0</v>
      </c>
      <c r="Y15" s="370"/>
      <c r="Z15" s="371">
        <f>IF(OR(V15&gt;0,X15&lt;&gt;0),ROUND(X15-V15,2),0)</f>
        <v>0</v>
      </c>
      <c r="AA15" s="372"/>
      <c r="AB15" s="367">
        <f>IF(D15=Persönliche_Daten!$D$24,Persönliche_Daten!$H$24,IF(D15=Persönliche_Daten!$D$26,0,IF(BF15&gt;0,0,IF(C15=2,Persönliche_Daten!$P$19,IF(C15=3,Persönliche_Daten!$Q$19,IF(C15=4,Persönliche_Daten!$R$19,IF(C15=5,Persönliche_Daten!$S$19,IF(C15=6,Persönliche_Daten!$T$19))))))+IF(C15=7,Persönliche_Daten!$U$19,IF(C15=1,Persönliche_Daten!$V$19,0)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0" s="1" customFormat="1" ht="21.75" customHeight="1" x14ac:dyDescent="0.25">
      <c r="B16" s="59">
        <f t="shared" si="18"/>
        <v>46360</v>
      </c>
      <c r="C16" s="60">
        <f t="shared" si="19"/>
        <v>6</v>
      </c>
      <c r="D16" s="210">
        <f t="shared" si="20"/>
        <v>46360</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$19,IF(C16=3,Persönliche_Daten!$H$19,IF(C16=4,Persönliche_Daten!$I$19,IF(C16=5,Persönliche_Daten!$J$19,IF(C16=6,Persönliche_Daten!$K$19))))))+IF(C16=7,Persönliche_Daten!$L$19,IF(C16=1,Persönliche_Daten!$M$19,0))))</f>
        <v>0</v>
      </c>
      <c r="W16" s="397"/>
      <c r="X16" s="369">
        <f t="shared" si="0"/>
        <v>0</v>
      </c>
      <c r="Y16" s="370"/>
      <c r="Z16" s="371">
        <f t="shared" ref="Z16:Z42" si="25">IF(OR(V16&gt;0,X16&lt;&gt;0),ROUND(X16-V16,2),0)</f>
        <v>0</v>
      </c>
      <c r="AA16" s="372"/>
      <c r="AB16" s="367">
        <f>IF(D16=Persönliche_Daten!$D$24,Persönliche_Daten!$H$24,IF(D16=Persönliche_Daten!$D$26,0,IF(BF16&gt;0,0,IF(C16=2,Persönliche_Daten!$P$19,IF(C16=3,Persönliche_Daten!$Q$19,IF(C16=4,Persönliche_Daten!$R$19,IF(C16=5,Persönliche_Daten!$S$19,IF(C16=6,Persönliche_Daten!$T$19))))))+IF(C16=7,Persönliche_Daten!$U$19,IF(C16=1,Persönliche_Daten!$V$19,0)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46361</v>
      </c>
      <c r="C17" s="60">
        <f t="shared" si="19"/>
        <v>7</v>
      </c>
      <c r="D17" s="210">
        <f t="shared" si="20"/>
        <v>46361</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$19,IF(C17=3,Persönliche_Daten!$H$19,IF(C17=4,Persönliche_Daten!$I$19,IF(C17=5,Persönliche_Daten!$J$19,IF(C17=6,Persönliche_Daten!$K$19))))))+IF(C17=7,Persönliche_Daten!$L$19,IF(C17=1,Persönliche_Daten!$M$19,0))))</f>
        <v>0</v>
      </c>
      <c r="W17" s="397"/>
      <c r="X17" s="369">
        <f t="shared" si="0"/>
        <v>0</v>
      </c>
      <c r="Y17" s="370"/>
      <c r="Z17" s="371">
        <f t="shared" si="25"/>
        <v>0</v>
      </c>
      <c r="AA17" s="372"/>
      <c r="AB17" s="367">
        <f>IF(D17=Persönliche_Daten!$D$24,Persönliche_Daten!$H$24,IF(D17=Persönliche_Daten!$D$26,0,IF(BF17&gt;0,0,IF(C17=2,Persönliche_Daten!$P$19,IF(C17=3,Persönliche_Daten!$Q$19,IF(C17=4,Persönliche_Daten!$R$19,IF(C17=5,Persönliche_Daten!$S$19,IF(C17=6,Persönliche_Daten!$T$19))))))+IF(C17=7,Persönliche_Daten!$U$19,IF(C17=1,Persönliche_Daten!$V$19,0)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46362</v>
      </c>
      <c r="C18" s="60">
        <f t="shared" si="19"/>
        <v>1</v>
      </c>
      <c r="D18" s="210">
        <f t="shared" si="20"/>
        <v>46362</v>
      </c>
      <c r="E18" s="211"/>
      <c r="F18" s="6"/>
      <c r="G18" s="6"/>
      <c r="H18" s="114"/>
      <c r="I18" s="203"/>
      <c r="J18" s="96"/>
      <c r="K18" s="7"/>
      <c r="L18" s="105">
        <f t="shared" ref="L18:L23" si="27">(K18-J18)*24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$19,IF(C18=3,Persönliche_Daten!$H$19,IF(C18=4,Persönliche_Daten!$I$19,IF(C18=5,Persönliche_Daten!$J$19,IF(C18=6,Persönliche_Daten!$K$19))))))+IF(C18=7,Persönliche_Daten!$L$19,IF(C18=1,Persönliche_Daten!$M$19,0))))</f>
        <v>0</v>
      </c>
      <c r="W18" s="397"/>
      <c r="X18" s="369">
        <f t="shared" si="0"/>
        <v>0</v>
      </c>
      <c r="Y18" s="370"/>
      <c r="Z18" s="371">
        <f t="shared" si="25"/>
        <v>0</v>
      </c>
      <c r="AA18" s="372"/>
      <c r="AB18" s="367">
        <f>IF(D18=Persönliche_Daten!$D$24,Persönliche_Daten!$H$24,IF(D18=Persönliche_Daten!$D$26,0,IF(BF18&gt;0,0,IF(C18=2,Persönliche_Daten!$P$19,IF(C18=3,Persönliche_Daten!$Q$19,IF(C18=4,Persönliche_Daten!$R$19,IF(C18=5,Persönliche_Daten!$S$19,IF(C18=6,Persönliche_Daten!$T$19))))))+IF(C18=7,Persönliche_Daten!$U$19,IF(C18=1,Persönliche_Daten!$V$19,0)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46363</v>
      </c>
      <c r="C19" s="60">
        <f t="shared" si="19"/>
        <v>2</v>
      </c>
      <c r="D19" s="210">
        <f t="shared" si="20"/>
        <v>46363</v>
      </c>
      <c r="E19" s="211"/>
      <c r="F19" s="6"/>
      <c r="G19" s="6"/>
      <c r="H19" s="114"/>
      <c r="I19" s="203"/>
      <c r="J19" s="96"/>
      <c r="K19" s="7"/>
      <c r="L19" s="105">
        <f t="shared" si="27"/>
        <v>0</v>
      </c>
      <c r="M19" s="91"/>
      <c r="N19" s="8"/>
      <c r="O19" s="105">
        <f t="shared" si="22"/>
        <v>0</v>
      </c>
      <c r="P19" s="96"/>
      <c r="Q19" s="7"/>
      <c r="R19" s="105">
        <f t="shared" ref="R19:R43" si="28">(Q19-P19)*24</f>
        <v>0</v>
      </c>
      <c r="S19" s="91"/>
      <c r="T19" s="8"/>
      <c r="U19" s="105">
        <f t="shared" si="24"/>
        <v>0</v>
      </c>
      <c r="V19" s="367">
        <f>IF(D19=Persönliche_Daten!$D$24,Persönliche_Daten!$H$24,IF(D19=Persönliche_Daten!$D$26,Persönliche_Daten!$H$26,IF(BF19&gt;0,0,IF(C19=2,Persönliche_Daten!$G$19,IF(C19=3,Persönliche_Daten!$H$19,IF(C19=4,Persönliche_Daten!$I$19,IF(C19=5,Persönliche_Daten!$J$19,IF(C19=6,Persönliche_Daten!$K$19))))))+IF(C19=7,Persönliche_Daten!$L$19,IF(C19=1,Persönliche_Daten!$M$19,0))))</f>
        <v>0</v>
      </c>
      <c r="W19" s="397"/>
      <c r="X19" s="369">
        <f t="shared" si="0"/>
        <v>0</v>
      </c>
      <c r="Y19" s="370"/>
      <c r="Z19" s="371">
        <f t="shared" si="25"/>
        <v>0</v>
      </c>
      <c r="AA19" s="372"/>
      <c r="AB19" s="367">
        <f>IF(D19=Persönliche_Daten!$D$24,Persönliche_Daten!$H$24,IF(D19=Persönliche_Daten!$D$26,0,IF(BF19&gt;0,0,IF(C19=2,Persönliche_Daten!$P$19,IF(C19=3,Persönliche_Daten!$Q$19,IF(C19=4,Persönliche_Daten!$R$19,IF(C19=5,Persönliche_Daten!$S$19,IF(C19=6,Persönliche_Daten!$T$19))))))+IF(C19=7,Persönliche_Daten!$U$19,IF(C19=1,Persönliche_Daten!$V$19,0)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46364</v>
      </c>
      <c r="C20" s="60">
        <f t="shared" si="19"/>
        <v>3</v>
      </c>
      <c r="D20" s="210">
        <f t="shared" si="20"/>
        <v>46364</v>
      </c>
      <c r="E20" s="211"/>
      <c r="F20" s="6"/>
      <c r="G20" s="6"/>
      <c r="H20" s="114"/>
      <c r="I20" s="203"/>
      <c r="J20" s="96"/>
      <c r="K20" s="7"/>
      <c r="L20" s="105">
        <f t="shared" si="27"/>
        <v>0</v>
      </c>
      <c r="M20" s="91"/>
      <c r="N20" s="8"/>
      <c r="O20" s="105">
        <f t="shared" si="22"/>
        <v>0</v>
      </c>
      <c r="P20" s="96"/>
      <c r="Q20" s="7"/>
      <c r="R20" s="105">
        <f t="shared" si="28"/>
        <v>0</v>
      </c>
      <c r="S20" s="91"/>
      <c r="T20" s="8"/>
      <c r="U20" s="105">
        <f t="shared" si="24"/>
        <v>0</v>
      </c>
      <c r="V20" s="367">
        <f>IF(D20=Persönliche_Daten!$D$24,Persönliche_Daten!$H$24,IF(D20=Persönliche_Daten!$D$26,Persönliche_Daten!$H$26,IF(BF20&gt;0,0,IF(C20=2,Persönliche_Daten!$G$19,IF(C20=3,Persönliche_Daten!$H$19,IF(C20=4,Persönliche_Daten!$I$19,IF(C20=5,Persönliche_Daten!$J$19,IF(C20=6,Persönliche_Daten!$K$19))))))+IF(C20=7,Persönliche_Daten!$L$19,IF(C20=1,Persönliche_Daten!$M$19,0))))</f>
        <v>0</v>
      </c>
      <c r="W20" s="397"/>
      <c r="X20" s="369">
        <f t="shared" si="0"/>
        <v>0</v>
      </c>
      <c r="Y20" s="370"/>
      <c r="Z20" s="371">
        <f t="shared" si="25"/>
        <v>0</v>
      </c>
      <c r="AA20" s="372"/>
      <c r="AB20" s="367">
        <f>IF(D20=Persönliche_Daten!$D$24,Persönliche_Daten!$H$24,IF(D20=Persönliche_Daten!$D$26,0,IF(BF20&gt;0,0,IF(C20=2,Persönliche_Daten!$P$19,IF(C20=3,Persönliche_Daten!$Q$19,IF(C20=4,Persönliche_Daten!$R$19,IF(C20=5,Persönliche_Daten!$S$19,IF(C20=6,Persönliche_Daten!$T$19))))))+IF(C20=7,Persönliche_Daten!$U$19,IF(C20=1,Persönliche_Daten!$V$19,0)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46365</v>
      </c>
      <c r="C21" s="60">
        <f t="shared" si="19"/>
        <v>4</v>
      </c>
      <c r="D21" s="210">
        <f t="shared" si="20"/>
        <v>46365</v>
      </c>
      <c r="E21" s="211"/>
      <c r="F21" s="6"/>
      <c r="G21" s="6"/>
      <c r="H21" s="114"/>
      <c r="I21" s="203"/>
      <c r="J21" s="96"/>
      <c r="K21" s="7"/>
      <c r="L21" s="105">
        <f t="shared" si="27"/>
        <v>0</v>
      </c>
      <c r="M21" s="91"/>
      <c r="N21" s="8"/>
      <c r="O21" s="105">
        <f t="shared" si="22"/>
        <v>0</v>
      </c>
      <c r="P21" s="96"/>
      <c r="Q21" s="7"/>
      <c r="R21" s="105">
        <f t="shared" si="28"/>
        <v>0</v>
      </c>
      <c r="S21" s="91"/>
      <c r="T21" s="8"/>
      <c r="U21" s="105">
        <f t="shared" si="24"/>
        <v>0</v>
      </c>
      <c r="V21" s="367">
        <f>IF(D21=Persönliche_Daten!$D$24,Persönliche_Daten!$H$24,IF(D21=Persönliche_Daten!$D$26,Persönliche_Daten!$H$26,IF(BF21&gt;0,0,IF(C21=2,Persönliche_Daten!$G$19,IF(C21=3,Persönliche_Daten!$H$19,IF(C21=4,Persönliche_Daten!$I$19,IF(C21=5,Persönliche_Daten!$J$19,IF(C21=6,Persönliche_Daten!$K$19))))))+IF(C21=7,Persönliche_Daten!$L$19,IF(C21=1,Persönliche_Daten!$M$19,0))))</f>
        <v>0</v>
      </c>
      <c r="W21" s="397"/>
      <c r="X21" s="369">
        <f t="shared" si="0"/>
        <v>0</v>
      </c>
      <c r="Y21" s="370"/>
      <c r="Z21" s="371">
        <f t="shared" si="25"/>
        <v>0</v>
      </c>
      <c r="AA21" s="372"/>
      <c r="AB21" s="367">
        <f>IF(D21=Persönliche_Daten!$D$24,Persönliche_Daten!$H$24,IF(D21=Persönliche_Daten!$D$26,0,IF(BF21&gt;0,0,IF(C21=2,Persönliche_Daten!$P$19,IF(C21=3,Persönliche_Daten!$Q$19,IF(C21=4,Persönliche_Daten!$R$19,IF(C21=5,Persönliche_Daten!$S$19,IF(C21=6,Persönliche_Daten!$T$19))))))+IF(C21=7,Persönliche_Daten!$U$19,IF(C21=1,Persönliche_Daten!$V$19,0)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46366</v>
      </c>
      <c r="C22" s="60">
        <f t="shared" si="19"/>
        <v>5</v>
      </c>
      <c r="D22" s="210">
        <f t="shared" si="20"/>
        <v>46366</v>
      </c>
      <c r="E22" s="211"/>
      <c r="F22" s="6"/>
      <c r="G22" s="6"/>
      <c r="H22" s="114"/>
      <c r="I22" s="203"/>
      <c r="J22" s="96"/>
      <c r="K22" s="7"/>
      <c r="L22" s="105">
        <f t="shared" si="27"/>
        <v>0</v>
      </c>
      <c r="M22" s="91"/>
      <c r="N22" s="8"/>
      <c r="O22" s="105">
        <f t="shared" si="22"/>
        <v>0</v>
      </c>
      <c r="P22" s="96"/>
      <c r="Q22" s="7"/>
      <c r="R22" s="105">
        <f t="shared" si="28"/>
        <v>0</v>
      </c>
      <c r="S22" s="91"/>
      <c r="T22" s="8"/>
      <c r="U22" s="105">
        <f t="shared" si="24"/>
        <v>0</v>
      </c>
      <c r="V22" s="367">
        <f>IF(D22=Persönliche_Daten!$D$24,Persönliche_Daten!$H$24,IF(D22=Persönliche_Daten!$D$26,Persönliche_Daten!$H$26,IF(BF22&gt;0,0,IF(C22=2,Persönliche_Daten!$G$19,IF(C22=3,Persönliche_Daten!$H$19,IF(C22=4,Persönliche_Daten!$I$19,IF(C22=5,Persönliche_Daten!$J$19,IF(C22=6,Persönliche_Daten!$K$19))))))+IF(C22=7,Persönliche_Daten!$L$19,IF(C22=1,Persönliche_Daten!$M$19,0))))</f>
        <v>0</v>
      </c>
      <c r="W22" s="397"/>
      <c r="X22" s="369">
        <f t="shared" si="0"/>
        <v>0</v>
      </c>
      <c r="Y22" s="370"/>
      <c r="Z22" s="371">
        <f t="shared" si="25"/>
        <v>0</v>
      </c>
      <c r="AA22" s="372"/>
      <c r="AB22" s="367">
        <f>IF(D22=Persönliche_Daten!$D$24,Persönliche_Daten!$H$24,IF(D22=Persönliche_Daten!$D$26,0,IF(BF22&gt;0,0,IF(C22=2,Persönliche_Daten!$P$19,IF(C22=3,Persönliche_Daten!$Q$19,IF(C22=4,Persönliche_Daten!$R$19,IF(C22=5,Persönliche_Daten!$S$19,IF(C22=6,Persönliche_Daten!$T$19))))))+IF(C22=7,Persönliche_Daten!$U$19,IF(C22=1,Persönliche_Daten!$V$19,0)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46367</v>
      </c>
      <c r="C23" s="60">
        <f t="shared" si="19"/>
        <v>6</v>
      </c>
      <c r="D23" s="210">
        <f t="shared" si="20"/>
        <v>46367</v>
      </c>
      <c r="E23" s="211"/>
      <c r="F23" s="6"/>
      <c r="G23" s="6"/>
      <c r="H23" s="114"/>
      <c r="I23" s="203"/>
      <c r="J23" s="96"/>
      <c r="K23" s="7"/>
      <c r="L23" s="105">
        <f t="shared" si="27"/>
        <v>0</v>
      </c>
      <c r="M23" s="91"/>
      <c r="N23" s="8"/>
      <c r="O23" s="105">
        <f t="shared" si="22"/>
        <v>0</v>
      </c>
      <c r="P23" s="96"/>
      <c r="Q23" s="7"/>
      <c r="R23" s="105">
        <f t="shared" si="28"/>
        <v>0</v>
      </c>
      <c r="S23" s="91"/>
      <c r="T23" s="8"/>
      <c r="U23" s="105">
        <f t="shared" si="24"/>
        <v>0</v>
      </c>
      <c r="V23" s="367">
        <f>IF(D23=Persönliche_Daten!$D$24,Persönliche_Daten!$H$24,IF(D23=Persönliche_Daten!$D$26,Persönliche_Daten!$H$26,IF(BF23&gt;0,0,IF(C23=2,Persönliche_Daten!$G$19,IF(C23=3,Persönliche_Daten!$H$19,IF(C23=4,Persönliche_Daten!$I$19,IF(C23=5,Persönliche_Daten!$J$19,IF(C23=6,Persönliche_Daten!$K$19))))))+IF(C23=7,Persönliche_Daten!$L$19,IF(C23=1,Persönliche_Daten!$M$19,0))))</f>
        <v>0</v>
      </c>
      <c r="W23" s="397"/>
      <c r="X23" s="369">
        <f t="shared" si="0"/>
        <v>0</v>
      </c>
      <c r="Y23" s="370"/>
      <c r="Z23" s="371">
        <f t="shared" si="25"/>
        <v>0</v>
      </c>
      <c r="AA23" s="372"/>
      <c r="AB23" s="367">
        <f>IF(D23=Persönliche_Daten!$D$24,Persönliche_Daten!$H$24,IF(D23=Persönliche_Daten!$D$26,0,IF(BF23&gt;0,0,IF(C23=2,Persönliche_Daten!$P$19,IF(C23=3,Persönliche_Daten!$Q$19,IF(C23=4,Persönliche_Daten!$R$19,IF(C23=5,Persönliche_Daten!$S$19,IF(C23=6,Persönliche_Daten!$T$19))))))+IF(C23=7,Persönliche_Daten!$U$19,IF(C23=1,Persönliche_Daten!$V$19,0)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46368</v>
      </c>
      <c r="C24" s="60">
        <f t="shared" si="19"/>
        <v>7</v>
      </c>
      <c r="D24" s="210">
        <f t="shared" si="20"/>
        <v>46368</v>
      </c>
      <c r="E24" s="211"/>
      <c r="F24" s="6"/>
      <c r="G24" s="6"/>
      <c r="H24" s="114"/>
      <c r="I24" s="203"/>
      <c r="J24" s="96"/>
      <c r="K24" s="7"/>
      <c r="L24" s="105">
        <f t="shared" si="21"/>
        <v>0</v>
      </c>
      <c r="M24" s="91"/>
      <c r="N24" s="8"/>
      <c r="O24" s="105">
        <f t="shared" si="22"/>
        <v>0</v>
      </c>
      <c r="P24" s="96"/>
      <c r="Q24" s="7"/>
      <c r="R24" s="105">
        <f t="shared" si="28"/>
        <v>0</v>
      </c>
      <c r="S24" s="91"/>
      <c r="T24" s="8"/>
      <c r="U24" s="105">
        <f t="shared" si="24"/>
        <v>0</v>
      </c>
      <c r="V24" s="367">
        <f>IF(D24=Persönliche_Daten!$D$24,Persönliche_Daten!$H$24,IF(D24=Persönliche_Daten!$D$26,Persönliche_Daten!$H$26,IF(BF24&gt;0,0,IF(C24=2,Persönliche_Daten!$G$19,IF(C24=3,Persönliche_Daten!$H$19,IF(C24=4,Persönliche_Daten!$I$19,IF(C24=5,Persönliche_Daten!$J$19,IF(C24=6,Persönliche_Daten!$K$19))))))+IF(C24=7,Persönliche_Daten!$L$19,IF(C24=1,Persönliche_Daten!$M$19,0))))</f>
        <v>0</v>
      </c>
      <c r="W24" s="397"/>
      <c r="X24" s="369">
        <f t="shared" si="0"/>
        <v>0</v>
      </c>
      <c r="Y24" s="370"/>
      <c r="Z24" s="371">
        <f t="shared" si="25"/>
        <v>0</v>
      </c>
      <c r="AA24" s="372"/>
      <c r="AB24" s="367">
        <f>IF(D24=Persönliche_Daten!$D$24,Persönliche_Daten!$H$24,IF(D24=Persönliche_Daten!$D$26,0,IF(BF24&gt;0,0,IF(C24=2,Persönliche_Daten!$P$19,IF(C24=3,Persönliche_Daten!$Q$19,IF(C24=4,Persönliche_Daten!$R$19,IF(C24=5,Persönliche_Daten!$S$19,IF(C24=6,Persönliche_Daten!$T$19))))))+IF(C24=7,Persönliche_Daten!$U$19,IF(C24=1,Persönliche_Daten!$V$19,0)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46369</v>
      </c>
      <c r="C25" s="60">
        <f t="shared" si="19"/>
        <v>1</v>
      </c>
      <c r="D25" s="210">
        <f t="shared" si="20"/>
        <v>46369</v>
      </c>
      <c r="E25" s="211"/>
      <c r="F25" s="6"/>
      <c r="G25" s="6"/>
      <c r="H25" s="114"/>
      <c r="I25" s="203"/>
      <c r="J25" s="96"/>
      <c r="K25" s="7"/>
      <c r="L25" s="105">
        <f t="shared" si="21"/>
        <v>0</v>
      </c>
      <c r="M25" s="91"/>
      <c r="N25" s="8"/>
      <c r="O25" s="105">
        <f t="shared" si="22"/>
        <v>0</v>
      </c>
      <c r="P25" s="96"/>
      <c r="Q25" s="7"/>
      <c r="R25" s="105">
        <f t="shared" si="28"/>
        <v>0</v>
      </c>
      <c r="S25" s="91"/>
      <c r="T25" s="8"/>
      <c r="U25" s="105">
        <f t="shared" si="24"/>
        <v>0</v>
      </c>
      <c r="V25" s="367">
        <f>IF(D25=Persönliche_Daten!$D$24,Persönliche_Daten!$H$24,IF(D25=Persönliche_Daten!$D$26,Persönliche_Daten!$H$26,IF(BF25&gt;0,0,IF(C25=2,Persönliche_Daten!$G$19,IF(C25=3,Persönliche_Daten!$H$19,IF(C25=4,Persönliche_Daten!$I$19,IF(C25=5,Persönliche_Daten!$J$19,IF(C25=6,Persönliche_Daten!$K$19))))))+IF(C25=7,Persönliche_Daten!$L$19,IF(C25=1,Persönliche_Daten!$M$19,0))))</f>
        <v>0</v>
      </c>
      <c r="W25" s="397"/>
      <c r="X25" s="369">
        <f t="shared" si="0"/>
        <v>0</v>
      </c>
      <c r="Y25" s="370"/>
      <c r="Z25" s="371">
        <f t="shared" si="25"/>
        <v>0</v>
      </c>
      <c r="AA25" s="372"/>
      <c r="AB25" s="367">
        <f>IF(D25=Persönliche_Daten!$D$24,Persönliche_Daten!$H$24,IF(D25=Persönliche_Daten!$D$26,0,IF(BF25&gt;0,0,IF(C25=2,Persönliche_Daten!$P$19,IF(C25=3,Persönliche_Daten!$Q$19,IF(C25=4,Persönliche_Daten!$R$19,IF(C25=5,Persönliche_Daten!$S$19,IF(C25=6,Persönliche_Daten!$T$19))))))+IF(C25=7,Persönliche_Daten!$U$19,IF(C25=1,Persönliche_Daten!$V$19,0)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46370</v>
      </c>
      <c r="C26" s="60">
        <f t="shared" si="19"/>
        <v>2</v>
      </c>
      <c r="D26" s="210">
        <f t="shared" si="20"/>
        <v>46370</v>
      </c>
      <c r="E26" s="211"/>
      <c r="F26" s="6"/>
      <c r="G26" s="6"/>
      <c r="H26" s="114"/>
      <c r="I26" s="203"/>
      <c r="J26" s="96"/>
      <c r="K26" s="7"/>
      <c r="L26" s="105">
        <f t="shared" si="21"/>
        <v>0</v>
      </c>
      <c r="M26" s="91"/>
      <c r="N26" s="8"/>
      <c r="O26" s="105">
        <f t="shared" si="22"/>
        <v>0</v>
      </c>
      <c r="P26" s="96"/>
      <c r="Q26" s="7"/>
      <c r="R26" s="105">
        <f t="shared" si="28"/>
        <v>0</v>
      </c>
      <c r="S26" s="91"/>
      <c r="T26" s="8"/>
      <c r="U26" s="105">
        <f t="shared" si="24"/>
        <v>0</v>
      </c>
      <c r="V26" s="367">
        <f>IF(D26=Persönliche_Daten!$D$24,Persönliche_Daten!$H$24,IF(D26=Persönliche_Daten!$D$26,Persönliche_Daten!$H$26,IF(BF26&gt;0,0,IF(C26=2,Persönliche_Daten!$G$19,IF(C26=3,Persönliche_Daten!$H$19,IF(C26=4,Persönliche_Daten!$I$19,IF(C26=5,Persönliche_Daten!$J$19,IF(C26=6,Persönliche_Daten!$K$19))))))+IF(C26=7,Persönliche_Daten!$L$19,IF(C26=1,Persönliche_Daten!$M$19,0))))</f>
        <v>0</v>
      </c>
      <c r="W26" s="397"/>
      <c r="X26" s="369">
        <f t="shared" si="0"/>
        <v>0</v>
      </c>
      <c r="Y26" s="370"/>
      <c r="Z26" s="371">
        <f t="shared" si="25"/>
        <v>0</v>
      </c>
      <c r="AA26" s="372"/>
      <c r="AB26" s="367">
        <f>IF(D26=Persönliche_Daten!$D$24,Persönliche_Daten!$H$24,IF(D26=Persönliche_Daten!$D$26,0,IF(BF26&gt;0,0,IF(C26=2,Persönliche_Daten!$P$19,IF(C26=3,Persönliche_Daten!$Q$19,IF(C26=4,Persönliche_Daten!$R$19,IF(C26=5,Persönliche_Daten!$S$19,IF(C26=6,Persönliche_Daten!$T$19))))))+IF(C26=7,Persönliche_Daten!$U$19,IF(C26=1,Persönliche_Daten!$V$19,0)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46371</v>
      </c>
      <c r="C27" s="60">
        <f t="shared" si="19"/>
        <v>3</v>
      </c>
      <c r="D27" s="210">
        <f t="shared" si="20"/>
        <v>46371</v>
      </c>
      <c r="E27" s="211"/>
      <c r="F27" s="6"/>
      <c r="G27" s="6"/>
      <c r="H27" s="114"/>
      <c r="I27" s="203"/>
      <c r="J27" s="96"/>
      <c r="K27" s="7"/>
      <c r="L27" s="105">
        <f t="shared" si="21"/>
        <v>0</v>
      </c>
      <c r="M27" s="91"/>
      <c r="N27" s="8"/>
      <c r="O27" s="105">
        <f t="shared" si="22"/>
        <v>0</v>
      </c>
      <c r="P27" s="96"/>
      <c r="Q27" s="7"/>
      <c r="R27" s="105">
        <f t="shared" si="28"/>
        <v>0</v>
      </c>
      <c r="S27" s="91"/>
      <c r="T27" s="8"/>
      <c r="U27" s="105">
        <f t="shared" si="24"/>
        <v>0</v>
      </c>
      <c r="V27" s="367">
        <f>IF(D27=Persönliche_Daten!$D$24,Persönliche_Daten!$H$24,IF(D27=Persönliche_Daten!$D$26,Persönliche_Daten!$H$26,IF(BF27&gt;0,0,IF(C27=2,Persönliche_Daten!$G$19,IF(C27=3,Persönliche_Daten!$H$19,IF(C27=4,Persönliche_Daten!$I$19,IF(C27=5,Persönliche_Daten!$J$19,IF(C27=6,Persönliche_Daten!$K$19))))))+IF(C27=7,Persönliche_Daten!$L$19,IF(C27=1,Persönliche_Daten!$M$19,0))))</f>
        <v>0</v>
      </c>
      <c r="W27" s="397"/>
      <c r="X27" s="369">
        <f t="shared" si="0"/>
        <v>0</v>
      </c>
      <c r="Y27" s="370"/>
      <c r="Z27" s="371">
        <f t="shared" si="25"/>
        <v>0</v>
      </c>
      <c r="AA27" s="372"/>
      <c r="AB27" s="367">
        <f>IF(D27=Persönliche_Daten!$D$24,Persönliche_Daten!$H$24,IF(D27=Persönliche_Daten!$D$26,0,IF(BF27&gt;0,0,IF(C27=2,Persönliche_Daten!$P$19,IF(C27=3,Persönliche_Daten!$Q$19,IF(C27=4,Persönliche_Daten!$R$19,IF(C27=5,Persönliche_Daten!$S$19,IF(C27=6,Persönliche_Daten!$T$19))))))+IF(C27=7,Persönliche_Daten!$U$19,IF(C27=1,Persönliche_Daten!$V$19,0)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46372</v>
      </c>
      <c r="C28" s="60">
        <f t="shared" si="19"/>
        <v>4</v>
      </c>
      <c r="D28" s="210">
        <f t="shared" si="20"/>
        <v>46372</v>
      </c>
      <c r="E28" s="211"/>
      <c r="F28" s="6"/>
      <c r="G28" s="6"/>
      <c r="H28" s="114"/>
      <c r="I28" s="203"/>
      <c r="J28" s="96"/>
      <c r="K28" s="7"/>
      <c r="L28" s="105">
        <f>(K28-J28)*24</f>
        <v>0</v>
      </c>
      <c r="M28" s="91"/>
      <c r="N28" s="8"/>
      <c r="O28" s="105">
        <f t="shared" si="22"/>
        <v>0</v>
      </c>
      <c r="P28" s="96"/>
      <c r="Q28" s="7"/>
      <c r="R28" s="105">
        <f t="shared" si="28"/>
        <v>0</v>
      </c>
      <c r="S28" s="91"/>
      <c r="T28" s="8"/>
      <c r="U28" s="105">
        <f t="shared" si="24"/>
        <v>0</v>
      </c>
      <c r="V28" s="367">
        <f>IF(D28=Persönliche_Daten!$D$24,Persönliche_Daten!$H$24,IF(D28=Persönliche_Daten!$D$26,Persönliche_Daten!$H$26,IF(BF28&gt;0,0,IF(C28=2,Persönliche_Daten!$G$19,IF(C28=3,Persönliche_Daten!$H$19,IF(C28=4,Persönliche_Daten!$I$19,IF(C28=5,Persönliche_Daten!$J$19,IF(C28=6,Persönliche_Daten!$K$19))))))+IF(C28=7,Persönliche_Daten!$L$19,IF(C28=1,Persönliche_Daten!$M$19,0))))</f>
        <v>0</v>
      </c>
      <c r="W28" s="397"/>
      <c r="X28" s="369">
        <f t="shared" si="0"/>
        <v>0</v>
      </c>
      <c r="Y28" s="370"/>
      <c r="Z28" s="371">
        <f t="shared" si="25"/>
        <v>0</v>
      </c>
      <c r="AA28" s="372"/>
      <c r="AB28" s="367">
        <f>IF(D28=Persönliche_Daten!$D$24,Persönliche_Daten!$H$24,IF(D28=Persönliche_Daten!$D$26,0,IF(BF28&gt;0,0,IF(C28=2,Persönliche_Daten!$P$19,IF(C28=3,Persönliche_Daten!$Q$19,IF(C28=4,Persönliche_Daten!$R$19,IF(C28=5,Persönliche_Daten!$S$19,IF(C28=6,Persönliche_Daten!$T$19))))))+IF(C28=7,Persönliche_Daten!$U$19,IF(C28=1,Persönliche_Daten!$V$19,0)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46373</v>
      </c>
      <c r="C29" s="60">
        <f t="shared" si="19"/>
        <v>5</v>
      </c>
      <c r="D29" s="210">
        <f t="shared" si="20"/>
        <v>46373</v>
      </c>
      <c r="E29" s="211"/>
      <c r="F29" s="6"/>
      <c r="G29" s="6"/>
      <c r="H29" s="114"/>
      <c r="I29" s="203"/>
      <c r="J29" s="96"/>
      <c r="K29" s="7"/>
      <c r="L29" s="105">
        <f t="shared" si="21"/>
        <v>0</v>
      </c>
      <c r="M29" s="91"/>
      <c r="N29" s="8"/>
      <c r="O29" s="105">
        <f t="shared" si="22"/>
        <v>0</v>
      </c>
      <c r="P29" s="96"/>
      <c r="Q29" s="7"/>
      <c r="R29" s="105">
        <f t="shared" si="28"/>
        <v>0</v>
      </c>
      <c r="S29" s="91"/>
      <c r="T29" s="8"/>
      <c r="U29" s="105">
        <f t="shared" si="24"/>
        <v>0</v>
      </c>
      <c r="V29" s="367">
        <f>IF(D29=Persönliche_Daten!$D$24,Persönliche_Daten!$H$24,IF(D29=Persönliche_Daten!$D$26,Persönliche_Daten!$H$26,IF(BF29&gt;0,0,IF(C29=2,Persönliche_Daten!$G$19,IF(C29=3,Persönliche_Daten!$H$19,IF(C29=4,Persönliche_Daten!$I$19,IF(C29=5,Persönliche_Daten!$J$19,IF(C29=6,Persönliche_Daten!$K$19))))))+IF(C29=7,Persönliche_Daten!$L$19,IF(C29=1,Persönliche_Daten!$M$19,0))))</f>
        <v>0</v>
      </c>
      <c r="W29" s="397"/>
      <c r="X29" s="369">
        <f t="shared" si="0"/>
        <v>0</v>
      </c>
      <c r="Y29" s="370"/>
      <c r="Z29" s="371">
        <f t="shared" si="25"/>
        <v>0</v>
      </c>
      <c r="AA29" s="372"/>
      <c r="AB29" s="367">
        <f>IF(D29=Persönliche_Daten!$D$24,Persönliche_Daten!$H$24,IF(D29=Persönliche_Daten!$D$26,0,IF(BF29&gt;0,0,IF(C29=2,Persönliche_Daten!$P$19,IF(C29=3,Persönliche_Daten!$Q$19,IF(C29=4,Persönliche_Daten!$R$19,IF(C29=5,Persönliche_Daten!$S$19,IF(C29=6,Persönliche_Daten!$T$19))))))+IF(C29=7,Persönliche_Daten!$U$19,IF(C29=1,Persönliche_Daten!$V$19,0)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46374</v>
      </c>
      <c r="C30" s="60">
        <f t="shared" si="19"/>
        <v>6</v>
      </c>
      <c r="D30" s="210">
        <f t="shared" si="20"/>
        <v>46374</v>
      </c>
      <c r="E30" s="211"/>
      <c r="F30" s="6"/>
      <c r="G30" s="6"/>
      <c r="H30" s="114"/>
      <c r="I30" s="203"/>
      <c r="J30" s="96"/>
      <c r="K30" s="7"/>
      <c r="L30" s="105">
        <f t="shared" si="21"/>
        <v>0</v>
      </c>
      <c r="M30" s="91"/>
      <c r="N30" s="8"/>
      <c r="O30" s="105">
        <f t="shared" si="22"/>
        <v>0</v>
      </c>
      <c r="P30" s="96"/>
      <c r="Q30" s="7"/>
      <c r="R30" s="105">
        <f t="shared" si="28"/>
        <v>0</v>
      </c>
      <c r="S30" s="91"/>
      <c r="T30" s="8"/>
      <c r="U30" s="105">
        <f t="shared" si="24"/>
        <v>0</v>
      </c>
      <c r="V30" s="367">
        <f>IF(D30=Persönliche_Daten!$D$24,Persönliche_Daten!$H$24,IF(D30=Persönliche_Daten!$D$26,Persönliche_Daten!$H$26,IF(BF30&gt;0,0,IF(C30=2,Persönliche_Daten!$G$19,IF(C30=3,Persönliche_Daten!$H$19,IF(C30=4,Persönliche_Daten!$I$19,IF(C30=5,Persönliche_Daten!$J$19,IF(C30=6,Persönliche_Daten!$K$19))))))+IF(C30=7,Persönliche_Daten!$L$19,IF(C30=1,Persönliche_Daten!$M$19,0))))</f>
        <v>0</v>
      </c>
      <c r="W30" s="397"/>
      <c r="X30" s="369">
        <f t="shared" si="0"/>
        <v>0</v>
      </c>
      <c r="Y30" s="370"/>
      <c r="Z30" s="371">
        <f t="shared" si="25"/>
        <v>0</v>
      </c>
      <c r="AA30" s="372"/>
      <c r="AB30" s="367">
        <f>IF(D30=Persönliche_Daten!$D$24,Persönliche_Daten!$H$24,IF(D30=Persönliche_Daten!$D$26,0,IF(BF30&gt;0,0,IF(C30=2,Persönliche_Daten!$P$19,IF(C30=3,Persönliche_Daten!$Q$19,IF(C30=4,Persönliche_Daten!$R$19,IF(C30=5,Persönliche_Daten!$S$19,IF(C30=6,Persönliche_Daten!$T$19))))))+IF(C30=7,Persönliche_Daten!$U$19,IF(C30=1,Persönliche_Daten!$V$19,0)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46375</v>
      </c>
      <c r="C31" s="60">
        <f t="shared" si="19"/>
        <v>7</v>
      </c>
      <c r="D31" s="210">
        <f t="shared" si="20"/>
        <v>46375</v>
      </c>
      <c r="E31" s="211"/>
      <c r="F31" s="6"/>
      <c r="G31" s="6"/>
      <c r="H31" s="114"/>
      <c r="I31" s="203"/>
      <c r="J31" s="96"/>
      <c r="K31" s="7"/>
      <c r="L31" s="105">
        <f t="shared" si="21"/>
        <v>0</v>
      </c>
      <c r="M31" s="91"/>
      <c r="N31" s="8"/>
      <c r="O31" s="105">
        <f t="shared" si="22"/>
        <v>0</v>
      </c>
      <c r="P31" s="96"/>
      <c r="Q31" s="7"/>
      <c r="R31" s="105">
        <f t="shared" si="28"/>
        <v>0</v>
      </c>
      <c r="S31" s="91"/>
      <c r="T31" s="8"/>
      <c r="U31" s="105">
        <f t="shared" si="24"/>
        <v>0</v>
      </c>
      <c r="V31" s="367">
        <f>IF(D31=Persönliche_Daten!$D$24,Persönliche_Daten!$H$24,IF(D31=Persönliche_Daten!$D$26,Persönliche_Daten!$H$26,IF(BF31&gt;0,0,IF(C31=2,Persönliche_Daten!$G$19,IF(C31=3,Persönliche_Daten!$H$19,IF(C31=4,Persönliche_Daten!$I$19,IF(C31=5,Persönliche_Daten!$J$19,IF(C31=6,Persönliche_Daten!$K$19))))))+IF(C31=7,Persönliche_Daten!$L$19,IF(C31=1,Persönliche_Daten!$M$19,0))))</f>
        <v>0</v>
      </c>
      <c r="W31" s="397"/>
      <c r="X31" s="369">
        <f t="shared" si="0"/>
        <v>0</v>
      </c>
      <c r="Y31" s="370"/>
      <c r="Z31" s="371">
        <f t="shared" si="25"/>
        <v>0</v>
      </c>
      <c r="AA31" s="372"/>
      <c r="AB31" s="367">
        <f>IF(D31=Persönliche_Daten!$D$24,Persönliche_Daten!$H$24,IF(D31=Persönliche_Daten!$D$26,0,IF(BF31&gt;0,0,IF(C31=2,Persönliche_Daten!$P$19,IF(C31=3,Persönliche_Daten!$Q$19,IF(C31=4,Persönliche_Daten!$R$19,IF(C31=5,Persönliche_Daten!$S$19,IF(C31=6,Persönliche_Daten!$T$19))))))+IF(C31=7,Persönliche_Daten!$U$19,IF(C31=1,Persönliche_Daten!$V$19,0)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46376</v>
      </c>
      <c r="C32" s="60">
        <f t="shared" si="19"/>
        <v>1</v>
      </c>
      <c r="D32" s="210">
        <f t="shared" si="20"/>
        <v>46376</v>
      </c>
      <c r="E32" s="211"/>
      <c r="F32" s="6"/>
      <c r="G32" s="6"/>
      <c r="H32" s="114"/>
      <c r="I32" s="203"/>
      <c r="J32" s="96"/>
      <c r="K32" s="7"/>
      <c r="L32" s="105">
        <f t="shared" si="21"/>
        <v>0</v>
      </c>
      <c r="M32" s="91"/>
      <c r="N32" s="8"/>
      <c r="O32" s="105">
        <f t="shared" si="22"/>
        <v>0</v>
      </c>
      <c r="P32" s="96"/>
      <c r="Q32" s="7"/>
      <c r="R32" s="105">
        <f t="shared" si="28"/>
        <v>0</v>
      </c>
      <c r="S32" s="91"/>
      <c r="T32" s="8"/>
      <c r="U32" s="105">
        <f t="shared" si="24"/>
        <v>0</v>
      </c>
      <c r="V32" s="367">
        <f>IF(D32=Persönliche_Daten!$D$24,Persönliche_Daten!$H$24,IF(D32=Persönliche_Daten!$D$26,Persönliche_Daten!$H$26,IF(BF32&gt;0,0,IF(C32=2,Persönliche_Daten!$G$19,IF(C32=3,Persönliche_Daten!$H$19,IF(C32=4,Persönliche_Daten!$I$19,IF(C32=5,Persönliche_Daten!$J$19,IF(C32=6,Persönliche_Daten!$K$19))))))+IF(C32=7,Persönliche_Daten!$L$19,IF(C32=1,Persönliche_Daten!$M$19,0))))</f>
        <v>0</v>
      </c>
      <c r="W32" s="397"/>
      <c r="X32" s="369">
        <f t="shared" si="0"/>
        <v>0</v>
      </c>
      <c r="Y32" s="370"/>
      <c r="Z32" s="371">
        <f t="shared" si="25"/>
        <v>0</v>
      </c>
      <c r="AA32" s="372"/>
      <c r="AB32" s="367">
        <f>IF(D32=Persönliche_Daten!$D$24,Persönliche_Daten!$H$24,IF(D32=Persönliche_Daten!$D$26,0,IF(BF32&gt;0,0,IF(C32=2,Persönliche_Daten!$P$19,IF(C32=3,Persönliche_Daten!$Q$19,IF(C32=4,Persönliche_Daten!$R$19,IF(C32=5,Persönliche_Daten!$S$19,IF(C32=6,Persönliche_Daten!$T$19))))))+IF(C32=7,Persönliche_Daten!$U$19,IF(C32=1,Persönliche_Daten!$V$19,0)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46377</v>
      </c>
      <c r="C33" s="60">
        <f t="shared" si="19"/>
        <v>2</v>
      </c>
      <c r="D33" s="210">
        <f t="shared" si="20"/>
        <v>46377</v>
      </c>
      <c r="E33" s="211"/>
      <c r="F33" s="6"/>
      <c r="G33" s="6"/>
      <c r="H33" s="114"/>
      <c r="I33" s="203"/>
      <c r="J33" s="96"/>
      <c r="K33" s="7"/>
      <c r="L33" s="105">
        <f t="shared" si="21"/>
        <v>0</v>
      </c>
      <c r="M33" s="91"/>
      <c r="N33" s="8"/>
      <c r="O33" s="105">
        <f t="shared" si="22"/>
        <v>0</v>
      </c>
      <c r="P33" s="96"/>
      <c r="Q33" s="7"/>
      <c r="R33" s="105">
        <f t="shared" si="28"/>
        <v>0</v>
      </c>
      <c r="S33" s="91"/>
      <c r="T33" s="8"/>
      <c r="U33" s="105">
        <f t="shared" si="24"/>
        <v>0</v>
      </c>
      <c r="V33" s="367">
        <f>IF(D33=Persönliche_Daten!$D$24,Persönliche_Daten!$H$24,IF(D33=Persönliche_Daten!$D$26,Persönliche_Daten!$H$26,IF(BF33&gt;0,0,IF(C33=2,Persönliche_Daten!$G$19,IF(C33=3,Persönliche_Daten!$H$19,IF(C33=4,Persönliche_Daten!$I$19,IF(C33=5,Persönliche_Daten!$J$19,IF(C33=6,Persönliche_Daten!$K$19))))))+IF(C33=7,Persönliche_Daten!$L$19,IF(C33=1,Persönliche_Daten!$M$19,0))))</f>
        <v>0</v>
      </c>
      <c r="W33" s="397"/>
      <c r="X33" s="369">
        <f t="shared" si="0"/>
        <v>0</v>
      </c>
      <c r="Y33" s="370"/>
      <c r="Z33" s="371">
        <f t="shared" si="25"/>
        <v>0</v>
      </c>
      <c r="AA33" s="372"/>
      <c r="AB33" s="367">
        <f>IF(D33=Persönliche_Daten!$D$24,Persönliche_Daten!$H$24,IF(D33=Persönliche_Daten!$D$26,0,IF(BF33&gt;0,0,IF(C33=2,Persönliche_Daten!$P$19,IF(C33=3,Persönliche_Daten!$Q$19,IF(C33=4,Persönliche_Daten!$R$19,IF(C33=5,Persönliche_Daten!$S$19,IF(C33=6,Persönliche_Daten!$T$19))))))+IF(C33=7,Persönliche_Daten!$U$19,IF(C33=1,Persönliche_Daten!$V$19,0)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46378</v>
      </c>
      <c r="C34" s="60">
        <f t="shared" si="19"/>
        <v>3</v>
      </c>
      <c r="D34" s="210">
        <f t="shared" si="20"/>
        <v>46378</v>
      </c>
      <c r="E34" s="211"/>
      <c r="F34" s="6"/>
      <c r="G34" s="6"/>
      <c r="H34" s="114"/>
      <c r="I34" s="203"/>
      <c r="J34" s="96"/>
      <c r="K34" s="7"/>
      <c r="L34" s="105">
        <f t="shared" si="21"/>
        <v>0</v>
      </c>
      <c r="M34" s="91"/>
      <c r="N34" s="8"/>
      <c r="O34" s="105">
        <f t="shared" si="22"/>
        <v>0</v>
      </c>
      <c r="P34" s="96"/>
      <c r="Q34" s="7"/>
      <c r="R34" s="105">
        <f t="shared" si="28"/>
        <v>0</v>
      </c>
      <c r="S34" s="91"/>
      <c r="T34" s="8"/>
      <c r="U34" s="105">
        <f t="shared" si="24"/>
        <v>0</v>
      </c>
      <c r="V34" s="367">
        <f>IF(D34=Persönliche_Daten!$D$24,Persönliche_Daten!$H$24,IF(D34=Persönliche_Daten!$D$26,Persönliche_Daten!$H$26,IF(BF34&gt;0,0,IF(C34=2,Persönliche_Daten!$G$19,IF(C34=3,Persönliche_Daten!$H$19,IF(C34=4,Persönliche_Daten!$I$19,IF(C34=5,Persönliche_Daten!$J$19,IF(C34=6,Persönliche_Daten!$K$19))))))+IF(C34=7,Persönliche_Daten!$L$19,IF(C34=1,Persönliche_Daten!$M$19,0))))</f>
        <v>0</v>
      </c>
      <c r="W34" s="397"/>
      <c r="X34" s="369">
        <f t="shared" si="0"/>
        <v>0</v>
      </c>
      <c r="Y34" s="370"/>
      <c r="Z34" s="371">
        <f t="shared" si="25"/>
        <v>0</v>
      </c>
      <c r="AA34" s="372"/>
      <c r="AB34" s="367">
        <f>IF(D34=Persönliche_Daten!$D$24,Persönliche_Daten!$H$24,IF(D34=Persönliche_Daten!$D$26,0,IF(BF34&gt;0,0,IF(C34=2,Persönliche_Daten!$P$19,IF(C34=3,Persönliche_Daten!$Q$19,IF(C34=4,Persönliche_Daten!$R$19,IF(C34=5,Persönliche_Daten!$S$19,IF(C34=6,Persönliche_Daten!$T$19))))))+IF(C34=7,Persönliche_Daten!$U$19,IF(C34=1,Persönliche_Daten!$V$19,0)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46379</v>
      </c>
      <c r="C35" s="60">
        <f t="shared" si="19"/>
        <v>4</v>
      </c>
      <c r="D35" s="210">
        <f t="shared" si="20"/>
        <v>46379</v>
      </c>
      <c r="E35" s="211"/>
      <c r="F35" s="6"/>
      <c r="G35" s="6"/>
      <c r="H35" s="114"/>
      <c r="I35" s="203"/>
      <c r="J35" s="96"/>
      <c r="K35" s="7"/>
      <c r="L35" s="105">
        <f>(K35-J35)*24</f>
        <v>0</v>
      </c>
      <c r="M35" s="91"/>
      <c r="N35" s="8"/>
      <c r="O35" s="105">
        <f t="shared" si="22"/>
        <v>0</v>
      </c>
      <c r="P35" s="96"/>
      <c r="Q35" s="7"/>
      <c r="R35" s="105">
        <f t="shared" si="28"/>
        <v>0</v>
      </c>
      <c r="S35" s="91"/>
      <c r="T35" s="8"/>
      <c r="U35" s="105">
        <f t="shared" si="24"/>
        <v>0</v>
      </c>
      <c r="V35" s="367">
        <f>IF(D35=Persönliche_Daten!$D$24,Persönliche_Daten!$H$24,IF(D35=Persönliche_Daten!$D$26,Persönliche_Daten!$H$26,IF(BF35&gt;0,0,IF(C35=2,Persönliche_Daten!$G$19,IF(C35=3,Persönliche_Daten!$H$19,IF(C35=4,Persönliche_Daten!$I$19,IF(C35=5,Persönliche_Daten!$J$19,IF(C35=6,Persönliche_Daten!$K$19))))))+IF(C35=7,Persönliche_Daten!$L$19,IF(C35=1,Persönliche_Daten!$M$19,0))))</f>
        <v>0</v>
      </c>
      <c r="W35" s="397"/>
      <c r="X35" s="369">
        <f t="shared" si="0"/>
        <v>0</v>
      </c>
      <c r="Y35" s="370"/>
      <c r="Z35" s="371">
        <f t="shared" si="25"/>
        <v>0</v>
      </c>
      <c r="AA35" s="372"/>
      <c r="AB35" s="367">
        <f>IF(D35=Persönliche_Daten!$D$24,Persönliche_Daten!$H$24,IF(D35=Persönliche_Daten!$D$26,0,IF(BF35&gt;0,0,IF(C35=2,Persönliche_Daten!$P$19,IF(C35=3,Persönliche_Daten!$Q$19,IF(C35=4,Persönliche_Daten!$R$19,IF(C35=5,Persönliche_Daten!$S$19,IF(C35=6,Persönliche_Daten!$T$19))))))+IF(C35=7,Persönliche_Daten!$U$19,IF(C35=1,Persönliche_Daten!$V$19,0)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46380</v>
      </c>
      <c r="C36" s="60">
        <f t="shared" si="19"/>
        <v>5</v>
      </c>
      <c r="D36" s="210">
        <f t="shared" si="20"/>
        <v>46380</v>
      </c>
      <c r="E36" s="211" t="s">
        <v>58</v>
      </c>
      <c r="F36" s="6"/>
      <c r="G36" s="6"/>
      <c r="H36" s="114" t="s">
        <v>75</v>
      </c>
      <c r="I36" s="203"/>
      <c r="J36" s="96"/>
      <c r="K36" s="7"/>
      <c r="L36" s="105">
        <f t="shared" si="21"/>
        <v>0</v>
      </c>
      <c r="M36" s="91"/>
      <c r="N36" s="8"/>
      <c r="O36" s="105">
        <f t="shared" si="22"/>
        <v>0</v>
      </c>
      <c r="P36" s="96"/>
      <c r="Q36" s="7"/>
      <c r="R36" s="105">
        <f t="shared" si="28"/>
        <v>0</v>
      </c>
      <c r="S36" s="91"/>
      <c r="T36" s="8"/>
      <c r="U36" s="105">
        <f t="shared" si="24"/>
        <v>0</v>
      </c>
      <c r="V36" s="367">
        <f>IF(D36=Persönliche_Daten!$D$24,Persönliche_Daten!$H$24,IF(D36=Persönliche_Daten!$D$26,Persönliche_Daten!$H$26,IF(BF36&gt;0,0,IF(C36=2,Persönliche_Daten!$G$19,IF(C36=3,Persönliche_Daten!$H$19,IF(C36=4,Persönliche_Daten!$I$19,IF(C36=5,Persönliche_Daten!$J$19,IF(C36=6,Persönliche_Daten!$K$19))))))+IF(C36=7,Persönliche_Daten!$L$19,IF(C36=1,Persönliche_Daten!$M$19,0))))</f>
        <v>0</v>
      </c>
      <c r="W36" s="397"/>
      <c r="X36" s="369">
        <f t="shared" si="0"/>
        <v>0</v>
      </c>
      <c r="Y36" s="370"/>
      <c r="Z36" s="371">
        <f t="shared" si="25"/>
        <v>0</v>
      </c>
      <c r="AA36" s="372"/>
      <c r="AB36" s="367">
        <f>IF(D36=Persönliche_Daten!$D$24,Persönliche_Daten!$H$24,IF(D36=Persönliche_Daten!$D$26,0,IF(BF36&gt;0,0,IF(C36=2,Persönliche_Daten!$P$19,IF(C36=3,Persönliche_Daten!$Q$19,IF(C36=4,Persönliche_Daten!$R$19,IF(C36=5,Persönliche_Daten!$S$19,IF(C36=6,Persönliche_Daten!$T$19))))))+IF(C36=7,Persönliche_Daten!$U$19,IF(C36=1,Persönliche_Daten!$V$19,0)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1</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1</v>
      </c>
    </row>
    <row r="37" spans="2:75" s="1" customFormat="1" ht="21.75" customHeight="1" x14ac:dyDescent="0.25">
      <c r="B37" s="59">
        <f t="shared" si="18"/>
        <v>46381</v>
      </c>
      <c r="C37" s="60">
        <f t="shared" si="19"/>
        <v>6</v>
      </c>
      <c r="D37" s="210">
        <f t="shared" si="20"/>
        <v>46381</v>
      </c>
      <c r="E37" s="211" t="s">
        <v>58</v>
      </c>
      <c r="F37" s="6"/>
      <c r="G37" s="6"/>
      <c r="H37" s="114" t="s">
        <v>68</v>
      </c>
      <c r="I37" s="203"/>
      <c r="J37" s="96"/>
      <c r="K37" s="7"/>
      <c r="L37" s="105">
        <f t="shared" si="21"/>
        <v>0</v>
      </c>
      <c r="M37" s="91"/>
      <c r="N37" s="8"/>
      <c r="O37" s="105">
        <f t="shared" si="22"/>
        <v>0</v>
      </c>
      <c r="P37" s="96"/>
      <c r="Q37" s="7"/>
      <c r="R37" s="105">
        <f t="shared" si="28"/>
        <v>0</v>
      </c>
      <c r="S37" s="91"/>
      <c r="T37" s="8"/>
      <c r="U37" s="105">
        <f t="shared" si="24"/>
        <v>0</v>
      </c>
      <c r="V37" s="367">
        <f>IF(D37=Persönliche_Daten!$D$24,Persönliche_Daten!$H$24,IF(D37=Persönliche_Daten!$D$26,Persönliche_Daten!$H$26,IF(BF37&gt;0,0,IF(C37=2,Persönliche_Daten!$G$19,IF(C37=3,Persönliche_Daten!$H$19,IF(C37=4,Persönliche_Daten!$I$19,IF(C37=5,Persönliche_Daten!$J$19,IF(C37=6,Persönliche_Daten!$K$19))))))+IF(C37=7,Persönliche_Daten!$L$19,IF(C37=1,Persönliche_Daten!$M$19,0))))</f>
        <v>0</v>
      </c>
      <c r="W37" s="397"/>
      <c r="X37" s="369">
        <f t="shared" si="0"/>
        <v>0</v>
      </c>
      <c r="Y37" s="370"/>
      <c r="Z37" s="371">
        <f t="shared" si="25"/>
        <v>0</v>
      </c>
      <c r="AA37" s="372"/>
      <c r="AB37" s="367">
        <f>IF(D37=Persönliche_Daten!$D$24,Persönliche_Daten!$H$24,IF(D37=Persönliche_Daten!$D$26,0,IF(BF37&gt;0,0,IF(C37=2,Persönliche_Daten!$P$19,IF(C37=3,Persönliche_Daten!$Q$19,IF(C37=4,Persönliche_Daten!$R$19,IF(C37=5,Persönliche_Daten!$S$19,IF(C37=6,Persönliche_Daten!$T$19))))))+IF(C37=7,Persönliche_Daten!$U$19,IF(C37=1,Persönliche_Daten!$V$19,0)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1</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1</v>
      </c>
    </row>
    <row r="38" spans="2:75" s="1" customFormat="1" ht="21.75" customHeight="1" x14ac:dyDescent="0.25">
      <c r="B38" s="59">
        <f t="shared" si="18"/>
        <v>46382</v>
      </c>
      <c r="C38" s="60">
        <f t="shared" si="19"/>
        <v>7</v>
      </c>
      <c r="D38" s="210">
        <f t="shared" si="20"/>
        <v>46382</v>
      </c>
      <c r="E38" s="211" t="s">
        <v>58</v>
      </c>
      <c r="F38" s="6"/>
      <c r="G38" s="6"/>
      <c r="H38" s="114" t="s">
        <v>125</v>
      </c>
      <c r="I38" s="203"/>
      <c r="J38" s="96"/>
      <c r="K38" s="7"/>
      <c r="L38" s="105">
        <f>(K38-J38)*24</f>
        <v>0</v>
      </c>
      <c r="M38" s="91"/>
      <c r="N38" s="8"/>
      <c r="O38" s="105">
        <f t="shared" si="22"/>
        <v>0</v>
      </c>
      <c r="P38" s="96"/>
      <c r="Q38" s="7"/>
      <c r="R38" s="105">
        <f t="shared" si="28"/>
        <v>0</v>
      </c>
      <c r="S38" s="91"/>
      <c r="T38" s="8"/>
      <c r="U38" s="105">
        <f t="shared" si="24"/>
        <v>0</v>
      </c>
      <c r="V38" s="367">
        <f>IF(D38=Persönliche_Daten!$D$24,Persönliche_Daten!$H$24,IF(D38=Persönliche_Daten!$D$26,Persönliche_Daten!$H$26,IF(BF38&gt;0,0,IF(C38=2,Persönliche_Daten!$G$19,IF(C38=3,Persönliche_Daten!$H$19,IF(C38=4,Persönliche_Daten!$I$19,IF(C38=5,Persönliche_Daten!$J$19,IF(C38=6,Persönliche_Daten!$K$19))))))+IF(C38=7,Persönliche_Daten!$L$19,IF(C38=1,Persönliche_Daten!$M$19,0))))</f>
        <v>0</v>
      </c>
      <c r="W38" s="397"/>
      <c r="X38" s="369">
        <f t="shared" si="0"/>
        <v>0</v>
      </c>
      <c r="Y38" s="370"/>
      <c r="Z38" s="371">
        <f t="shared" si="25"/>
        <v>0</v>
      </c>
      <c r="AA38" s="372"/>
      <c r="AB38" s="367">
        <f>IF(D38=Persönliche_Daten!$D$24,Persönliche_Daten!$H$24,IF(D38=Persönliche_Daten!$D$26,0,IF(BF38&gt;0,0,IF(C38=2,Persönliche_Daten!$P$19,IF(C38=3,Persönliche_Daten!$Q$19,IF(C38=4,Persönliche_Daten!$R$19,IF(C38=5,Persönliche_Daten!$S$19,IF(C38=6,Persönliche_Daten!$T$19))))))+IF(C38=7,Persönliche_Daten!$U$19,IF(C38=1,Persönliche_Daten!$V$19,0)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1</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1</v>
      </c>
    </row>
    <row r="39" spans="2:75" s="1" customFormat="1" ht="21.75" customHeight="1" x14ac:dyDescent="0.25">
      <c r="B39" s="59">
        <f t="shared" si="18"/>
        <v>46383</v>
      </c>
      <c r="C39" s="60">
        <f t="shared" si="19"/>
        <v>1</v>
      </c>
      <c r="D39" s="210">
        <f t="shared" si="20"/>
        <v>46383</v>
      </c>
      <c r="E39" s="211"/>
      <c r="F39" s="6"/>
      <c r="G39" s="6"/>
      <c r="H39" s="114"/>
      <c r="I39" s="203"/>
      <c r="J39" s="96"/>
      <c r="K39" s="7"/>
      <c r="L39" s="105">
        <f t="shared" si="21"/>
        <v>0</v>
      </c>
      <c r="M39" s="91"/>
      <c r="N39" s="8"/>
      <c r="O39" s="105">
        <f t="shared" si="22"/>
        <v>0</v>
      </c>
      <c r="P39" s="96"/>
      <c r="Q39" s="7"/>
      <c r="R39" s="105">
        <f t="shared" si="28"/>
        <v>0</v>
      </c>
      <c r="S39" s="91"/>
      <c r="T39" s="8"/>
      <c r="U39" s="105">
        <f t="shared" si="24"/>
        <v>0</v>
      </c>
      <c r="V39" s="367">
        <f>IF(D39=Persönliche_Daten!$D$24,Persönliche_Daten!$H$24,IF(D39=Persönliche_Daten!$D$26,Persönliche_Daten!$H$26,IF(BF39&gt;0,0,IF(C39=2,Persönliche_Daten!$G$19,IF(C39=3,Persönliche_Daten!$H$19,IF(C39=4,Persönliche_Daten!$I$19,IF(C39=5,Persönliche_Daten!$J$19,IF(C39=6,Persönliche_Daten!$K$19))))))+IF(C39=7,Persönliche_Daten!$L$19,IF(C39=1,Persönliche_Daten!$M$19,0))))</f>
        <v>0</v>
      </c>
      <c r="W39" s="397"/>
      <c r="X39" s="369">
        <f t="shared" si="0"/>
        <v>0</v>
      </c>
      <c r="Y39" s="370"/>
      <c r="Z39" s="371">
        <f t="shared" si="25"/>
        <v>0</v>
      </c>
      <c r="AA39" s="372"/>
      <c r="AB39" s="367">
        <f>IF(D39=Persönliche_Daten!$D$24,Persönliche_Daten!$H$24,IF(D39=Persönliche_Daten!$D$26,0,IF(BF39&gt;0,0,IF(C39=2,Persönliche_Daten!$P$19,IF(C39=3,Persönliche_Daten!$Q$19,IF(C39=4,Persönliche_Daten!$R$19,IF(C39=5,Persönliche_Daten!$S$19,IF(C39=6,Persönliche_Daten!$T$19))))))+IF(C39=7,Persönliche_Daten!$U$19,IF(C39=1,Persönliche_Daten!$V$19,0)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46384</v>
      </c>
      <c r="C40" s="60">
        <f t="shared" si="19"/>
        <v>2</v>
      </c>
      <c r="D40" s="210">
        <f t="shared" si="20"/>
        <v>46384</v>
      </c>
      <c r="E40" s="211"/>
      <c r="F40" s="6"/>
      <c r="G40" s="6"/>
      <c r="H40" s="114"/>
      <c r="I40" s="203"/>
      <c r="J40" s="96"/>
      <c r="K40" s="7"/>
      <c r="L40" s="105">
        <f t="shared" si="21"/>
        <v>0</v>
      </c>
      <c r="M40" s="91"/>
      <c r="N40" s="8"/>
      <c r="O40" s="105">
        <f t="shared" si="22"/>
        <v>0</v>
      </c>
      <c r="P40" s="96"/>
      <c r="Q40" s="7"/>
      <c r="R40" s="105">
        <f t="shared" si="28"/>
        <v>0</v>
      </c>
      <c r="S40" s="91"/>
      <c r="T40" s="8"/>
      <c r="U40" s="105">
        <f t="shared" si="24"/>
        <v>0</v>
      </c>
      <c r="V40" s="367">
        <f>IF(D40=Persönliche_Daten!$D$24,Persönliche_Daten!$H$24,IF(D40=Persönliche_Daten!$D$26,Persönliche_Daten!$H$26,IF(BF40&gt;0,0,IF(C40=2,Persönliche_Daten!$G$19,IF(C40=3,Persönliche_Daten!$H$19,IF(C40=4,Persönliche_Daten!$I$19,IF(C40=5,Persönliche_Daten!$J$19,IF(C40=6,Persönliche_Daten!$K$19))))))+IF(C40=7,Persönliche_Daten!$L$19,IF(C40=1,Persönliche_Daten!$M$19,0))))</f>
        <v>0</v>
      </c>
      <c r="W40" s="397"/>
      <c r="X40" s="369">
        <f t="shared" si="0"/>
        <v>0</v>
      </c>
      <c r="Y40" s="370"/>
      <c r="Z40" s="371">
        <f t="shared" si="25"/>
        <v>0</v>
      </c>
      <c r="AA40" s="372"/>
      <c r="AB40" s="367">
        <f>IF(D40=Persönliche_Daten!$D$24,Persönliche_Daten!$H$24,IF(D40=Persönliche_Daten!$D$26,0,IF(BF40&gt;0,0,IF(C40=2,Persönliche_Daten!$P$19,IF(C40=3,Persönliche_Daten!$Q$19,IF(C40=4,Persönliche_Daten!$R$19,IF(C40=5,Persönliche_Daten!$S$19,IF(C40=6,Persönliche_Daten!$T$19))))))+IF(C40=7,Persönliche_Daten!$U$19,IF(C40=1,Persönliche_Daten!$V$19,0)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46385</v>
      </c>
      <c r="C41" s="60">
        <f t="shared" si="19"/>
        <v>3</v>
      </c>
      <c r="D41" s="210">
        <f t="shared" si="20"/>
        <v>46385</v>
      </c>
      <c r="E41" s="211"/>
      <c r="F41" s="6"/>
      <c r="G41" s="6"/>
      <c r="H41" s="114"/>
      <c r="I41" s="203"/>
      <c r="J41" s="96"/>
      <c r="K41" s="7"/>
      <c r="L41" s="105">
        <f t="shared" si="21"/>
        <v>0</v>
      </c>
      <c r="M41" s="91"/>
      <c r="N41" s="8"/>
      <c r="O41" s="105">
        <f t="shared" si="22"/>
        <v>0</v>
      </c>
      <c r="P41" s="96"/>
      <c r="Q41" s="7"/>
      <c r="R41" s="105">
        <f t="shared" si="28"/>
        <v>0</v>
      </c>
      <c r="S41" s="91"/>
      <c r="T41" s="8"/>
      <c r="U41" s="105">
        <f t="shared" si="24"/>
        <v>0</v>
      </c>
      <c r="V41" s="367">
        <f>IF(D41=Persönliche_Daten!$D$24,Persönliche_Daten!$H$24,IF(D41=Persönliche_Daten!$D$26,Persönliche_Daten!$H$26,IF(BF41&gt;0,0,IF(C41=2,Persönliche_Daten!$G$19,IF(C41=3,Persönliche_Daten!$H$19,IF(C41=4,Persönliche_Daten!$I$19,IF(C41=5,Persönliche_Daten!$J$19,IF(C41=6,Persönliche_Daten!$K$19))))))+IF(C41=7,Persönliche_Daten!$L$19,IF(C41=1,Persönliche_Daten!$M$19,0))))</f>
        <v>0</v>
      </c>
      <c r="W41" s="397"/>
      <c r="X41" s="369">
        <f t="shared" si="0"/>
        <v>0</v>
      </c>
      <c r="Y41" s="370"/>
      <c r="Z41" s="371">
        <f t="shared" si="25"/>
        <v>0</v>
      </c>
      <c r="AA41" s="372"/>
      <c r="AB41" s="367">
        <f>IF(D41=Persönliche_Daten!$D$24,Persönliche_Daten!$H$24,IF(D41=Persönliche_Daten!$D$26,0,IF(BF41&gt;0,0,IF(C41=2,Persönliche_Daten!$P$19,IF(C41=3,Persönliche_Daten!$Q$19,IF(C41=4,Persönliche_Daten!$R$19,IF(C41=5,Persönliche_Daten!$S$19,IF(C41=6,Persönliche_Daten!$T$19))))))+IF(C41=7,Persönliche_Daten!$U$19,IF(C41=1,Persönliche_Daten!$V$19,0)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46386</v>
      </c>
      <c r="C42" s="60">
        <f t="shared" si="19"/>
        <v>4</v>
      </c>
      <c r="D42" s="210">
        <f t="shared" si="20"/>
        <v>46386</v>
      </c>
      <c r="E42" s="211"/>
      <c r="F42" s="6"/>
      <c r="G42" s="6"/>
      <c r="H42" s="114"/>
      <c r="I42" s="203"/>
      <c r="J42" s="96"/>
      <c r="K42" s="7"/>
      <c r="L42" s="105">
        <f t="shared" si="21"/>
        <v>0</v>
      </c>
      <c r="M42" s="91"/>
      <c r="N42" s="8"/>
      <c r="O42" s="105">
        <f t="shared" si="22"/>
        <v>0</v>
      </c>
      <c r="P42" s="96"/>
      <c r="Q42" s="7"/>
      <c r="R42" s="105">
        <f t="shared" si="28"/>
        <v>0</v>
      </c>
      <c r="S42" s="91"/>
      <c r="T42" s="8"/>
      <c r="U42" s="105">
        <f t="shared" si="24"/>
        <v>0</v>
      </c>
      <c r="V42" s="367">
        <f>IF(D42=Persönliche_Daten!$D$24,Persönliche_Daten!$H$24,IF(D42=Persönliche_Daten!$D$26,Persönliche_Daten!$H$26,IF(BF42&gt;0,0,IF(C42=2,Persönliche_Daten!$G$19,IF(C42=3,Persönliche_Daten!$H$19,IF(C42=4,Persönliche_Daten!$I$19,IF(C42=5,Persönliche_Daten!$J$19,IF(C42=6,Persönliche_Daten!$K$19))))))+IF(C42=7,Persönliche_Daten!$L$19,IF(C42=1,Persönliche_Daten!$M$19,0))))</f>
        <v>0</v>
      </c>
      <c r="W42" s="397"/>
      <c r="X42" s="369">
        <f t="shared" si="0"/>
        <v>0</v>
      </c>
      <c r="Y42" s="370"/>
      <c r="Z42" s="371">
        <f t="shared" si="25"/>
        <v>0</v>
      </c>
      <c r="AA42" s="372"/>
      <c r="AB42" s="367">
        <f>IF(D42=Persönliche_Daten!$D$24,Persönliche_Daten!$H$24,IF(D42=Persönliche_Daten!$D$26,0,IF(BF42&gt;0,0,IF(C42=2,Persönliche_Daten!$P$19,IF(C42=3,Persönliche_Daten!$Q$19,IF(C42=4,Persönliche_Daten!$R$19,IF(C42=5,Persönliche_Daten!$S$19,IF(C42=6,Persönliche_Daten!$T$19))))))+IF(C42=7,Persönliche_Daten!$U$19,IF(C42=1,Persönliche_Daten!$V$19,0)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f t="shared" si="18"/>
        <v>46387</v>
      </c>
      <c r="C43" s="116">
        <f t="shared" si="19"/>
        <v>5</v>
      </c>
      <c r="D43" s="212">
        <f t="shared" si="20"/>
        <v>46387</v>
      </c>
      <c r="E43" s="213" t="s">
        <v>58</v>
      </c>
      <c r="F43" s="117"/>
      <c r="G43" s="117"/>
      <c r="H43" s="118" t="s">
        <v>127</v>
      </c>
      <c r="I43" s="203"/>
      <c r="J43" s="97"/>
      <c r="K43" s="98"/>
      <c r="L43" s="106">
        <f t="shared" si="21"/>
        <v>0</v>
      </c>
      <c r="M43" s="99"/>
      <c r="N43" s="100"/>
      <c r="O43" s="106">
        <f t="shared" si="22"/>
        <v>0</v>
      </c>
      <c r="P43" s="97"/>
      <c r="Q43" s="98"/>
      <c r="R43" s="106">
        <f t="shared" si="28"/>
        <v>0</v>
      </c>
      <c r="S43" s="99"/>
      <c r="T43" s="100"/>
      <c r="U43" s="106">
        <f t="shared" si="24"/>
        <v>0</v>
      </c>
      <c r="V43" s="381">
        <f>IF(D43=Persönliche_Daten!$D$24,Persönliche_Daten!$H$24,IF(D43=Persönliche_Daten!$D$26,Persönliche_Daten!$H$26,IF(BF43&gt;0,0,IF(C43=2,Persönliche_Daten!$G$19,IF(C43=3,Persönliche_Daten!$H$19,IF(C43=4,Persönliche_Daten!$I$19,IF(C43=5,Persönliche_Daten!$J$19,IF(C43=6,Persönliche_Daten!$K$19))))))+IF(C43=7,Persönliche_Daten!$L$19,IF(C43=1,Persönliche_Daten!$M$19,0))))</f>
        <v>0</v>
      </c>
      <c r="W43" s="421"/>
      <c r="X43" s="383">
        <f t="shared" si="0"/>
        <v>0</v>
      </c>
      <c r="Y43" s="384"/>
      <c r="Z43" s="385">
        <f>IF(OR(V43&gt;0,X43&lt;&gt;0),ROUND(X43-V43,2),0)</f>
        <v>0</v>
      </c>
      <c r="AA43" s="386"/>
      <c r="AB43" s="381">
        <f>IF(D43=Persönliche_Daten!$D$24,Persönliche_Daten!$H$24,IF(D43=Persönliche_Daten!$D$26,0,IF(BF43&gt;0,0,IF(C43=2,Persönliche_Daten!$P$19,IF(C43=3,Persönliche_Daten!$Q$19,IF(C43=4,Persönliche_Daten!$R$19,IF(C43=5,Persönliche_Daten!$S$19,IF(C43=6,Persönliche_Daten!$T$19))))))+IF(C43=7,Persönliche_Daten!$U$19,IF(C43=1,Persönliche_Daten!$V$19,0)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1</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1</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November!Z50</f>
        <v>0</v>
      </c>
      <c r="AA49" s="392"/>
      <c r="AE49" s="3" t="s">
        <v>113</v>
      </c>
      <c r="AF49" s="391">
        <f>November!AF50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Qz2ih75y2w8wJjYMdYKfUsakzLewmk3RoDpJrxThTE23yoH5Thj5tRwg8SLpUmz7G0gn8BZELtmoLAzspl9vpQ==" saltValue="m4tVpd2zMIayKkrbLfUtmg==" spinCount="100000" sheet="1" objects="1" scenarios="1"/>
  <mergeCells count="281">
    <mergeCell ref="AA108:AB108"/>
    <mergeCell ref="AA109:AB109"/>
    <mergeCell ref="AA101:AB101"/>
    <mergeCell ref="AA102:AB102"/>
    <mergeCell ref="AA103:AB103"/>
    <mergeCell ref="AA104:AB104"/>
    <mergeCell ref="AA105:AB105"/>
    <mergeCell ref="AA106:AB106"/>
    <mergeCell ref="AA91:AB91"/>
    <mergeCell ref="AA94:AB94"/>
    <mergeCell ref="AA95:AB95"/>
    <mergeCell ref="AA92:AB92"/>
    <mergeCell ref="AA93:AB93"/>
    <mergeCell ref="AA96:AB96"/>
    <mergeCell ref="AA97:AB97"/>
    <mergeCell ref="AA100:AB100"/>
    <mergeCell ref="AA107:AB107"/>
    <mergeCell ref="AA98:AB98"/>
    <mergeCell ref="AA99:AB99"/>
    <mergeCell ref="AA82:AB82"/>
    <mergeCell ref="AA83:AB83"/>
    <mergeCell ref="AA84:AB84"/>
    <mergeCell ref="AA85:AB85"/>
    <mergeCell ref="AA88:AB88"/>
    <mergeCell ref="AA89:AB89"/>
    <mergeCell ref="AA86:AB86"/>
    <mergeCell ref="AA87:AB87"/>
    <mergeCell ref="AA90:AB90"/>
    <mergeCell ref="AF42:AG42"/>
    <mergeCell ref="AO42:AP42"/>
    <mergeCell ref="AA80:AB80"/>
    <mergeCell ref="AA81:AB81"/>
    <mergeCell ref="AD43:AE43"/>
    <mergeCell ref="AH46:AI46"/>
    <mergeCell ref="AF48:AG48"/>
    <mergeCell ref="AH48:AI48"/>
    <mergeCell ref="AF49:AG49"/>
    <mergeCell ref="AH49:AI49"/>
    <mergeCell ref="Z48:AA48"/>
    <mergeCell ref="Z49:AA49"/>
    <mergeCell ref="Z50:AA50"/>
    <mergeCell ref="AF50:AG50"/>
    <mergeCell ref="AH50:AI50"/>
    <mergeCell ref="AA76:AB76"/>
    <mergeCell ref="AA78:AB78"/>
    <mergeCell ref="AA79:AB79"/>
    <mergeCell ref="AD42:AE42"/>
    <mergeCell ref="Z42:AA42"/>
    <mergeCell ref="AF39:AG39"/>
    <mergeCell ref="AO39:AP39"/>
    <mergeCell ref="AB40:AC40"/>
    <mergeCell ref="AD40:AE40"/>
    <mergeCell ref="AF40:AG40"/>
    <mergeCell ref="AO40:AP40"/>
    <mergeCell ref="AF38:AG38"/>
    <mergeCell ref="AD41:AE41"/>
    <mergeCell ref="AF41:AG41"/>
    <mergeCell ref="AO41:AP41"/>
    <mergeCell ref="AD39:AE39"/>
    <mergeCell ref="AB36:AC36"/>
    <mergeCell ref="AD36:AE36"/>
    <mergeCell ref="AF36:AG36"/>
    <mergeCell ref="AO36:AP36"/>
    <mergeCell ref="AB37:AC37"/>
    <mergeCell ref="AD37:AE37"/>
    <mergeCell ref="AF37:AG37"/>
    <mergeCell ref="AO37:AP37"/>
    <mergeCell ref="AO38:AP38"/>
    <mergeCell ref="AB38:AC38"/>
    <mergeCell ref="AD38:AE38"/>
    <mergeCell ref="AB33:AC33"/>
    <mergeCell ref="AD33:AE33"/>
    <mergeCell ref="AF33:AG33"/>
    <mergeCell ref="AO33:AP33"/>
    <mergeCell ref="AB34:AC34"/>
    <mergeCell ref="AD34:AE34"/>
    <mergeCell ref="AF34:AG34"/>
    <mergeCell ref="AO34:AP34"/>
    <mergeCell ref="AB35:AC35"/>
    <mergeCell ref="AD35:AE35"/>
    <mergeCell ref="AF35:AG35"/>
    <mergeCell ref="AO35:AP35"/>
    <mergeCell ref="AB30:AC30"/>
    <mergeCell ref="AD30:AE30"/>
    <mergeCell ref="AF30:AG30"/>
    <mergeCell ref="AO30:AP30"/>
    <mergeCell ref="AB31:AC31"/>
    <mergeCell ref="AD31:AE31"/>
    <mergeCell ref="AF31:AG31"/>
    <mergeCell ref="AO31:AP31"/>
    <mergeCell ref="AB32:AC32"/>
    <mergeCell ref="AD32:AE32"/>
    <mergeCell ref="AF32:AG32"/>
    <mergeCell ref="AO32:AP32"/>
    <mergeCell ref="AB27:AC27"/>
    <mergeCell ref="AD27:AE27"/>
    <mergeCell ref="AF27:AG27"/>
    <mergeCell ref="AO27:AP27"/>
    <mergeCell ref="AB28:AC28"/>
    <mergeCell ref="AD28:AE28"/>
    <mergeCell ref="AF28:AG28"/>
    <mergeCell ref="AO28:AP28"/>
    <mergeCell ref="AB29:AC29"/>
    <mergeCell ref="AD29:AE29"/>
    <mergeCell ref="AF29:AG29"/>
    <mergeCell ref="AO29:AP29"/>
    <mergeCell ref="AB24:AC24"/>
    <mergeCell ref="AD24:AE24"/>
    <mergeCell ref="AF24:AG24"/>
    <mergeCell ref="AO24:AP24"/>
    <mergeCell ref="AB25:AC25"/>
    <mergeCell ref="AD25:AE25"/>
    <mergeCell ref="AF25:AG25"/>
    <mergeCell ref="AO25:AP25"/>
    <mergeCell ref="AB26:AC26"/>
    <mergeCell ref="AD26:AE26"/>
    <mergeCell ref="AF26:AG26"/>
    <mergeCell ref="AO26:AP26"/>
    <mergeCell ref="AB21:AC21"/>
    <mergeCell ref="AD21:AE21"/>
    <mergeCell ref="AF21:AG21"/>
    <mergeCell ref="AO21:AP21"/>
    <mergeCell ref="AB22:AC22"/>
    <mergeCell ref="AD22:AE22"/>
    <mergeCell ref="AF22:AG22"/>
    <mergeCell ref="AO22:AP22"/>
    <mergeCell ref="AB23:AC23"/>
    <mergeCell ref="AD23:AE23"/>
    <mergeCell ref="AF23:AG23"/>
    <mergeCell ref="AO23:AP23"/>
    <mergeCell ref="AB18:AC18"/>
    <mergeCell ref="AD18:AE18"/>
    <mergeCell ref="AF18:AG18"/>
    <mergeCell ref="AO18:AP18"/>
    <mergeCell ref="AB19:AC19"/>
    <mergeCell ref="AD19:AE19"/>
    <mergeCell ref="AF19:AG19"/>
    <mergeCell ref="AO19:AP19"/>
    <mergeCell ref="AB20:AC20"/>
    <mergeCell ref="AD20:AE20"/>
    <mergeCell ref="AF20:AG20"/>
    <mergeCell ref="AO20:AP20"/>
    <mergeCell ref="AB15:AC15"/>
    <mergeCell ref="AD15:AE15"/>
    <mergeCell ref="AF15:AG15"/>
    <mergeCell ref="AO15:AP15"/>
    <mergeCell ref="AB16:AC16"/>
    <mergeCell ref="AD16:AE16"/>
    <mergeCell ref="AF16:AG16"/>
    <mergeCell ref="AO16:AP16"/>
    <mergeCell ref="AB17:AC17"/>
    <mergeCell ref="AD17:AE17"/>
    <mergeCell ref="AF17:AG17"/>
    <mergeCell ref="AO17:AP17"/>
    <mergeCell ref="AD11:AE11"/>
    <mergeCell ref="AF11:AG11"/>
    <mergeCell ref="AB13:AC13"/>
    <mergeCell ref="AD13:AE13"/>
    <mergeCell ref="AF13:AG13"/>
    <mergeCell ref="AO13:AP13"/>
    <mergeCell ref="AB14:AC14"/>
    <mergeCell ref="AD14:AE14"/>
    <mergeCell ref="AF14:AG14"/>
    <mergeCell ref="AO14:AP14"/>
    <mergeCell ref="K44:L44"/>
    <mergeCell ref="N44:O44"/>
    <mergeCell ref="T44:U44"/>
    <mergeCell ref="V44:W44"/>
    <mergeCell ref="AB43:AC43"/>
    <mergeCell ref="AO46:AP46"/>
    <mergeCell ref="AF43:AG43"/>
    <mergeCell ref="AO43:AP43"/>
    <mergeCell ref="AF44:AG44"/>
    <mergeCell ref="AO44:AP44"/>
    <mergeCell ref="X46:Y46"/>
    <mergeCell ref="AD46:AE46"/>
    <mergeCell ref="X44:Y44"/>
    <mergeCell ref="Z44:AA44"/>
    <mergeCell ref="AB44:AC44"/>
    <mergeCell ref="AD44:AE44"/>
    <mergeCell ref="Z43:AA43"/>
    <mergeCell ref="V42:W42"/>
    <mergeCell ref="X42:Y42"/>
    <mergeCell ref="X43:Y43"/>
    <mergeCell ref="V43:W43"/>
    <mergeCell ref="AB41:AC41"/>
    <mergeCell ref="AB39:AC39"/>
    <mergeCell ref="AB42:AC42"/>
    <mergeCell ref="V40:W40"/>
    <mergeCell ref="Z38:AA38"/>
    <mergeCell ref="Z39:AA39"/>
    <mergeCell ref="Z40:AA40"/>
    <mergeCell ref="V41:W41"/>
    <mergeCell ref="X40:Y40"/>
    <mergeCell ref="X41:Y41"/>
    <mergeCell ref="V39:W39"/>
    <mergeCell ref="V38:W38"/>
    <mergeCell ref="X38:Y38"/>
    <mergeCell ref="X39:Y39"/>
    <mergeCell ref="Z41:AA41"/>
    <mergeCell ref="Z34:AA34"/>
    <mergeCell ref="V34:W34"/>
    <mergeCell ref="V35:W35"/>
    <mergeCell ref="X34:Y34"/>
    <mergeCell ref="X35:Y35"/>
    <mergeCell ref="Z35:AA35"/>
    <mergeCell ref="Z36:AA36"/>
    <mergeCell ref="V36:W36"/>
    <mergeCell ref="V37:W37"/>
    <mergeCell ref="X36:Y36"/>
    <mergeCell ref="X37:Y37"/>
    <mergeCell ref="Z37:AA37"/>
    <mergeCell ref="Z30:AA30"/>
    <mergeCell ref="V30:W30"/>
    <mergeCell ref="V31:W31"/>
    <mergeCell ref="X30:Y30"/>
    <mergeCell ref="X31:Y31"/>
    <mergeCell ref="Z31:AA31"/>
    <mergeCell ref="Z32:AA32"/>
    <mergeCell ref="V32:W32"/>
    <mergeCell ref="V33:W33"/>
    <mergeCell ref="X32:Y32"/>
    <mergeCell ref="X33:Y33"/>
    <mergeCell ref="Z33:AA33"/>
    <mergeCell ref="Z26:AA26"/>
    <mergeCell ref="V26:W26"/>
    <mergeCell ref="V27:W27"/>
    <mergeCell ref="X26:Y26"/>
    <mergeCell ref="X27:Y27"/>
    <mergeCell ref="Z27:AA27"/>
    <mergeCell ref="Z28:AA28"/>
    <mergeCell ref="V28:W28"/>
    <mergeCell ref="V29:W29"/>
    <mergeCell ref="X28:Y28"/>
    <mergeCell ref="X29:Y29"/>
    <mergeCell ref="Z29:AA29"/>
    <mergeCell ref="Z22:AA22"/>
    <mergeCell ref="V22:W22"/>
    <mergeCell ref="V23:W23"/>
    <mergeCell ref="X22:Y22"/>
    <mergeCell ref="X23:Y23"/>
    <mergeCell ref="Z23:AA23"/>
    <mergeCell ref="Z24:AA24"/>
    <mergeCell ref="V24:W24"/>
    <mergeCell ref="V25:W25"/>
    <mergeCell ref="X24:Y24"/>
    <mergeCell ref="X25:Y25"/>
    <mergeCell ref="Z25:AA25"/>
    <mergeCell ref="Z18:AA18"/>
    <mergeCell ref="V18:W18"/>
    <mergeCell ref="V19:W19"/>
    <mergeCell ref="X18:Y18"/>
    <mergeCell ref="X19:Y19"/>
    <mergeCell ref="Z19:AA19"/>
    <mergeCell ref="Z20:AA20"/>
    <mergeCell ref="V20:W20"/>
    <mergeCell ref="V21:W21"/>
    <mergeCell ref="X20:Y20"/>
    <mergeCell ref="X21:Y21"/>
    <mergeCell ref="Z21:AA21"/>
    <mergeCell ref="V15:W15"/>
    <mergeCell ref="X13:Y13"/>
    <mergeCell ref="X14:Y14"/>
    <mergeCell ref="X15:Y15"/>
    <mergeCell ref="Z15:AA15"/>
    <mergeCell ref="Z16:AA16"/>
    <mergeCell ref="V16:W16"/>
    <mergeCell ref="V17:W17"/>
    <mergeCell ref="X16:Y16"/>
    <mergeCell ref="X17:Y17"/>
    <mergeCell ref="Z17:AA17"/>
    <mergeCell ref="H8:L8"/>
    <mergeCell ref="X11:Y11"/>
    <mergeCell ref="H5:L5"/>
    <mergeCell ref="M5:O5"/>
    <mergeCell ref="H7:L7"/>
    <mergeCell ref="Z13:AA13"/>
    <mergeCell ref="Z14:AA14"/>
    <mergeCell ref="Z11:AA11"/>
    <mergeCell ref="V13:W13"/>
    <mergeCell ref="V14:W14"/>
  </mergeCells>
  <conditionalFormatting sqref="B13:B43">
    <cfRule type="expression" dxfId="26" priority="40" stopIfTrue="1">
      <formula>WEEKDAY(C13)=7</formula>
    </cfRule>
    <cfRule type="expression" dxfId="25" priority="41" stopIfTrue="1">
      <formula>WEEKDAY(C13)=1</formula>
    </cfRule>
  </conditionalFormatting>
  <conditionalFormatting sqref="C13:C43">
    <cfRule type="expression" dxfId="24" priority="42" stopIfTrue="1">
      <formula>WEEKDAY(C13)=7</formula>
    </cfRule>
    <cfRule type="expression" dxfId="23" priority="43" stopIfTrue="1">
      <formula>WEEKDAY(C13)=1</formula>
    </cfRule>
  </conditionalFormatting>
  <conditionalFormatting sqref="D13:D43">
    <cfRule type="expression" dxfId="22" priority="44" stopIfTrue="1">
      <formula>WEEKDAY(C13)=7</formula>
    </cfRule>
    <cfRule type="expression" dxfId="21" priority="45" stopIfTrue="1">
      <formula>WEEKDAY(C13)=1</formula>
    </cfRule>
  </conditionalFormatting>
  <conditionalFormatting sqref="E13:O43 V13:V43">
    <cfRule type="expression" dxfId="20" priority="8" stopIfTrue="1">
      <formula>WEEKDAY($C13)=7</formula>
    </cfRule>
    <cfRule type="expression" dxfId="19" priority="9" stopIfTrue="1">
      <formula>WEEKDAY($C13)=1</formula>
    </cfRule>
  </conditionalFormatting>
  <conditionalFormatting sqref="X13:X43 Z13:Z43">
    <cfRule type="expression" dxfId="18" priority="68" stopIfTrue="1">
      <formula>WEEKDAY($C13)=7</formula>
    </cfRule>
    <cfRule type="expression" dxfId="17" priority="69" stopIfTrue="1">
      <formula>WEEKDAY($C13)=1</formula>
    </cfRule>
  </conditionalFormatting>
  <conditionalFormatting sqref="AB13:AB43">
    <cfRule type="expression" dxfId="16" priority="56" stopIfTrue="1">
      <formula>WEEKDAY($C13)=7</formula>
    </cfRule>
    <cfRule type="expression" dxfId="15" priority="57" stopIfTrue="1">
      <formula>WEEKDAY($C13)=1</formula>
    </cfRule>
  </conditionalFormatting>
  <conditionalFormatting sqref="AD13:AD43">
    <cfRule type="expression" dxfId="14" priority="52" stopIfTrue="1">
      <formula>WEEKDAY($C13)=7</formula>
    </cfRule>
    <cfRule type="expression" dxfId="13" priority="53" stopIfTrue="1">
      <formula>WEEKDAY($C13)=1</formula>
    </cfRule>
  </conditionalFormatting>
  <conditionalFormatting sqref="AF13:AF43">
    <cfRule type="expression" dxfId="12" priority="50" stopIfTrue="1">
      <formula>WEEKDAY($C13)=7</formula>
    </cfRule>
    <cfRule type="expression" dxfId="11" priority="51" stopIfTrue="1">
      <formula>WEEKDAY($C13)=1</formula>
    </cfRule>
  </conditionalFormatting>
  <conditionalFormatting sqref="AH13:AI43">
    <cfRule type="expression" dxfId="10" priority="46" stopIfTrue="1">
      <formula>WEEKDAY($C13)=7</formula>
    </cfRule>
    <cfRule type="expression" dxfId="9" priority="47" stopIfTrue="1">
      <formula>WEEKDAY($C13)=1</formula>
    </cfRule>
  </conditionalFormatting>
  <conditionalFormatting sqref="AW2">
    <cfRule type="expression" dxfId="8" priority="48" stopIfTrue="1">
      <formula>WEEKDAY($C2)=7</formula>
    </cfRule>
    <cfRule type="expression" dxfId="7" priority="49" stopIfTrue="1">
      <formula>WEEKDAY($C2)=1</formula>
    </cfRule>
  </conditionalFormatting>
  <conditionalFormatting sqref="P13:R28">
    <cfRule type="expression" dxfId="6" priority="7" stopIfTrue="1">
      <formula>WEEKDAY($C13)=7</formula>
    </cfRule>
  </conditionalFormatting>
  <conditionalFormatting sqref="P29:R43">
    <cfRule type="expression" dxfId="5" priority="6" stopIfTrue="1">
      <formula>WEEKDAY($C29)=7</formula>
    </cfRule>
  </conditionalFormatting>
  <conditionalFormatting sqref="P13:R43">
    <cfRule type="expression" dxfId="4" priority="5" stopIfTrue="1">
      <formula>WEEKDAY($C13)=1</formula>
    </cfRule>
  </conditionalFormatting>
  <conditionalFormatting sqref="S13:U28">
    <cfRule type="expression" dxfId="3" priority="4" stopIfTrue="1">
      <formula>WEEKDAY($C13)=7</formula>
    </cfRule>
  </conditionalFormatting>
  <conditionalFormatting sqref="S29:U43">
    <cfRule type="expression" dxfId="2" priority="2" stopIfTrue="1">
      <formula>WEEKDAY($C29)=7</formula>
    </cfRule>
  </conditionalFormatting>
  <conditionalFormatting sqref="S29:U43">
    <cfRule type="expression" dxfId="1" priority="3" stopIfTrue="1">
      <formula>WEEKDAY($C29)=1</formula>
    </cfRule>
  </conditionalFormatting>
  <conditionalFormatting sqref="S13:U28">
    <cfRule type="expression" dxfId="0" priority="1" stopIfTrue="1">
      <formula>WEEKDAY($C13)=1</formula>
    </cfRule>
  </conditionalFormatting>
  <dataValidations count="1">
    <dataValidation type="time" allowBlank="1" showInputMessage="1" showErrorMessage="1" error="Zeit ungültig" sqref="M13 S13" xr:uid="{00000000-0002-0000-0D00-000000000000}">
      <formula1>0.5</formula1>
      <formula2>0.75</formula2>
    </dataValidation>
  </dataValidations>
  <pageMargins left="0" right="0" top="0" bottom="0" header="0" footer="0"/>
  <pageSetup paperSize="9"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6">
    <pageSetUpPr fitToPage="1"/>
  </sheetPr>
  <dimension ref="A1:I25"/>
  <sheetViews>
    <sheetView showGridLines="0" showRowColHeaders="0" showZeros="0" zoomScaleNormal="100" workbookViewId="0">
      <selection activeCell="D11" sqref="D11"/>
    </sheetView>
  </sheetViews>
  <sheetFormatPr baseColWidth="10" defaultRowHeight="12.5" x14ac:dyDescent="0.25"/>
  <cols>
    <col min="1" max="1" width="4.81640625" customWidth="1"/>
    <col min="6" max="6" width="8" customWidth="1"/>
    <col min="7" max="7" width="10.81640625" customWidth="1"/>
    <col min="8" max="8" width="9.7265625" customWidth="1"/>
    <col min="9" max="9" width="1.453125" customWidth="1"/>
  </cols>
  <sheetData>
    <row r="1" spans="1:9" x14ac:dyDescent="0.25">
      <c r="A1" s="40"/>
      <c r="B1" s="41"/>
      <c r="C1" s="41"/>
      <c r="D1" s="41"/>
      <c r="E1" s="41"/>
      <c r="F1" s="41"/>
      <c r="G1" s="41"/>
      <c r="H1" s="41"/>
      <c r="I1" s="42"/>
    </row>
    <row r="2" spans="1:9" ht="16" customHeight="1" x14ac:dyDescent="0.35">
      <c r="A2" s="43"/>
      <c r="B2" s="44" t="str">
        <f>Persönliche_Daten!D7&amp;"  "&amp;" "&amp;Persönliche_Daten!D9</f>
        <v xml:space="preserve">   </v>
      </c>
      <c r="C2" s="45"/>
      <c r="D2" s="45"/>
      <c r="E2" s="45"/>
      <c r="F2" s="45"/>
      <c r="G2" s="45"/>
      <c r="H2" s="45"/>
      <c r="I2" s="46"/>
    </row>
    <row r="3" spans="1:9" ht="16" customHeight="1" x14ac:dyDescent="0.25">
      <c r="A3" s="47"/>
      <c r="B3" s="48"/>
      <c r="C3" s="48"/>
      <c r="D3" s="48"/>
      <c r="E3" s="48"/>
      <c r="F3" s="48"/>
      <c r="G3" s="48"/>
      <c r="H3" s="48"/>
      <c r="I3" s="49"/>
    </row>
    <row r="4" spans="1:9" ht="16" customHeight="1" x14ac:dyDescent="0.25">
      <c r="A4" s="43"/>
      <c r="B4" s="45"/>
      <c r="C4" s="45"/>
      <c r="D4" s="45"/>
      <c r="E4" s="45"/>
      <c r="F4" s="45"/>
      <c r="G4" s="45"/>
      <c r="H4" s="45"/>
      <c r="I4" s="46"/>
    </row>
    <row r="5" spans="1:9" ht="20.25" customHeight="1" x14ac:dyDescent="0.4">
      <c r="A5" s="43"/>
      <c r="B5" s="50" t="s">
        <v>52</v>
      </c>
      <c r="C5" s="45"/>
      <c r="D5" s="45"/>
      <c r="E5" s="45"/>
      <c r="F5" s="45"/>
      <c r="G5" s="45"/>
      <c r="H5" s="45"/>
      <c r="I5" s="46"/>
    </row>
    <row r="6" spans="1:9" ht="20" x14ac:dyDescent="0.4">
      <c r="A6" s="43"/>
      <c r="B6" s="50" t="s">
        <v>48</v>
      </c>
      <c r="C6" s="45"/>
      <c r="D6" s="45"/>
      <c r="E6" s="51">
        <f>Persönliche_Daten!F2</f>
        <v>2026</v>
      </c>
      <c r="F6" s="45"/>
      <c r="G6" s="45"/>
      <c r="H6" s="45"/>
      <c r="I6" s="46"/>
    </row>
    <row r="7" spans="1:9" ht="19.5" customHeight="1" x14ac:dyDescent="0.4">
      <c r="A7" s="47"/>
      <c r="B7" s="52"/>
      <c r="C7" s="48"/>
      <c r="D7" s="48"/>
      <c r="E7" s="48"/>
      <c r="F7" s="48"/>
      <c r="G7" s="48"/>
      <c r="H7" s="48"/>
      <c r="I7" s="49"/>
    </row>
    <row r="8" spans="1:9" s="1" customFormat="1" ht="16" customHeight="1" x14ac:dyDescent="0.25">
      <c r="A8" s="4"/>
      <c r="C8" s="16"/>
      <c r="D8" s="16"/>
      <c r="E8" s="16"/>
      <c r="F8" s="18" t="s">
        <v>51</v>
      </c>
      <c r="G8" s="33"/>
      <c r="H8" s="33"/>
      <c r="I8" s="10"/>
    </row>
    <row r="9" spans="1:9" s="3" customFormat="1" ht="16" customHeight="1" x14ac:dyDescent="0.25">
      <c r="A9" s="14"/>
      <c r="B9" s="28" t="s">
        <v>53</v>
      </c>
      <c r="C9" s="38" t="s">
        <v>19</v>
      </c>
      <c r="D9" s="38" t="s">
        <v>46</v>
      </c>
      <c r="E9" s="38" t="s">
        <v>47</v>
      </c>
      <c r="F9" s="38" t="s">
        <v>49</v>
      </c>
      <c r="G9" s="38" t="s">
        <v>50</v>
      </c>
      <c r="H9" s="3" t="s">
        <v>44</v>
      </c>
      <c r="I9" s="9"/>
    </row>
    <row r="10" spans="1:9" s="1" customFormat="1" ht="16" customHeight="1" x14ac:dyDescent="0.25">
      <c r="A10" s="5"/>
      <c r="B10" s="2"/>
      <c r="C10" s="17"/>
      <c r="D10" s="17"/>
      <c r="E10" s="17"/>
      <c r="F10" s="17">
        <f>Persönliche_Daten!C16</f>
        <v>0</v>
      </c>
      <c r="G10" s="39" t="s">
        <v>45</v>
      </c>
      <c r="H10" s="2"/>
      <c r="I10" s="15"/>
    </row>
    <row r="11" spans="1:9" s="1" customFormat="1" ht="22" customHeight="1" x14ac:dyDescent="0.25">
      <c r="A11" s="18"/>
      <c r="B11" s="15" t="s">
        <v>30</v>
      </c>
      <c r="C11" s="53">
        <f>Januar!$V$44+Januar!$AB$44</f>
        <v>0</v>
      </c>
      <c r="D11" s="53">
        <f>Januar!$X$44+Januar!$AD$44</f>
        <v>0</v>
      </c>
      <c r="E11" s="54">
        <f>D11-C11</f>
        <v>0</v>
      </c>
      <c r="F11" s="53"/>
      <c r="G11" s="55">
        <f>Januar!$AK$44</f>
        <v>0</v>
      </c>
      <c r="H11" s="32">
        <f>F10-G11</f>
        <v>0</v>
      </c>
      <c r="I11" s="56"/>
    </row>
    <row r="12" spans="1:9" s="1" customFormat="1" ht="22" customHeight="1" x14ac:dyDescent="0.25">
      <c r="A12" s="18"/>
      <c r="B12" s="10" t="s">
        <v>31</v>
      </c>
      <c r="C12" s="53">
        <f>Februar!$V$44+Februar!$AB$44</f>
        <v>0</v>
      </c>
      <c r="D12" s="53">
        <f>Februar!$X$44+Februar!$AD$44</f>
        <v>0</v>
      </c>
      <c r="E12" s="54">
        <f t="shared" ref="E12:E22" si="0">D12-C12</f>
        <v>0</v>
      </c>
      <c r="F12" s="29"/>
      <c r="G12" s="30">
        <f>Februar!$AK$44</f>
        <v>0</v>
      </c>
      <c r="H12" s="32">
        <f>H11-G12</f>
        <v>0</v>
      </c>
      <c r="I12" s="31"/>
    </row>
    <row r="13" spans="1:9" s="1" customFormat="1" ht="22" customHeight="1" x14ac:dyDescent="0.25">
      <c r="A13" s="18"/>
      <c r="B13" s="10" t="s">
        <v>32</v>
      </c>
      <c r="C13" s="53">
        <f>März!$V$44+März!$AB$44</f>
        <v>0</v>
      </c>
      <c r="D13" s="53">
        <f>März!$X$44+März!$AD$44</f>
        <v>0</v>
      </c>
      <c r="E13" s="54">
        <f t="shared" si="0"/>
        <v>0</v>
      </c>
      <c r="F13" s="29"/>
      <c r="G13" s="30">
        <f>März!$AK$44</f>
        <v>0</v>
      </c>
      <c r="H13" s="32">
        <f>H12-G13</f>
        <v>0</v>
      </c>
      <c r="I13" s="31"/>
    </row>
    <row r="14" spans="1:9" s="1" customFormat="1" ht="22" customHeight="1" x14ac:dyDescent="0.25">
      <c r="A14" s="18"/>
      <c r="B14" s="10" t="s">
        <v>33</v>
      </c>
      <c r="C14" s="53">
        <f>April!$V$44+April!$AB$44</f>
        <v>0</v>
      </c>
      <c r="D14" s="53">
        <f>April!$X$44+April!$AD$44</f>
        <v>0</v>
      </c>
      <c r="E14" s="54">
        <f t="shared" si="0"/>
        <v>0</v>
      </c>
      <c r="F14" s="29"/>
      <c r="G14" s="30">
        <f>April!$AK$44</f>
        <v>0</v>
      </c>
      <c r="H14" s="32">
        <f>H13-G14</f>
        <v>0</v>
      </c>
      <c r="I14" s="31"/>
    </row>
    <row r="15" spans="1:9" s="1" customFormat="1" ht="22" customHeight="1" x14ac:dyDescent="0.25">
      <c r="A15" s="18"/>
      <c r="B15" s="10" t="s">
        <v>34</v>
      </c>
      <c r="C15" s="53">
        <f>Mai!$V$44+Mai!$AB$44</f>
        <v>0</v>
      </c>
      <c r="D15" s="53">
        <f>Mai!$X$44+Mai!$AD$44</f>
        <v>0</v>
      </c>
      <c r="E15" s="54">
        <f t="shared" si="0"/>
        <v>0</v>
      </c>
      <c r="F15" s="29"/>
      <c r="G15" s="30">
        <f>Mai!$AK$44</f>
        <v>0</v>
      </c>
      <c r="H15" s="32">
        <f>H14-G15</f>
        <v>0</v>
      </c>
      <c r="I15" s="31"/>
    </row>
    <row r="16" spans="1:9" s="1" customFormat="1" ht="22" customHeight="1" x14ac:dyDescent="0.25">
      <c r="A16" s="18"/>
      <c r="B16" s="10" t="s">
        <v>35</v>
      </c>
      <c r="C16" s="53">
        <f>Juni!$V$44+Juni!$AB$44</f>
        <v>0</v>
      </c>
      <c r="D16" s="53">
        <f>Juni!$X$44+Juni!$AD$44</f>
        <v>0</v>
      </c>
      <c r="E16" s="54">
        <f t="shared" si="0"/>
        <v>0</v>
      </c>
      <c r="F16" s="29"/>
      <c r="G16" s="30">
        <f>Juni!$AK$44</f>
        <v>0</v>
      </c>
      <c r="H16" s="32">
        <f t="shared" ref="H16:H21" si="1">H15-G16</f>
        <v>0</v>
      </c>
      <c r="I16" s="31"/>
    </row>
    <row r="17" spans="1:9" s="1" customFormat="1" ht="22" customHeight="1" x14ac:dyDescent="0.25">
      <c r="A17" s="18"/>
      <c r="B17" s="10" t="s">
        <v>36</v>
      </c>
      <c r="C17" s="53">
        <f>Juli!$V$44+Juli!$AB$44</f>
        <v>0</v>
      </c>
      <c r="D17" s="53">
        <f>Juli!$X$44+Juli!$AD$44</f>
        <v>0</v>
      </c>
      <c r="E17" s="54">
        <f t="shared" si="0"/>
        <v>0</v>
      </c>
      <c r="F17" s="29"/>
      <c r="G17" s="30">
        <f>Juli!$AK$44</f>
        <v>0</v>
      </c>
      <c r="H17" s="32">
        <f>H16-G17</f>
        <v>0</v>
      </c>
      <c r="I17" s="31"/>
    </row>
    <row r="18" spans="1:9" s="1" customFormat="1" ht="22" customHeight="1" x14ac:dyDescent="0.25">
      <c r="A18" s="18"/>
      <c r="B18" s="10" t="s">
        <v>37</v>
      </c>
      <c r="C18" s="53">
        <f>August!$V$44+August!$AB$44</f>
        <v>0</v>
      </c>
      <c r="D18" s="53">
        <f>August!$X$44+August!$AD$44</f>
        <v>0</v>
      </c>
      <c r="E18" s="54">
        <f t="shared" si="0"/>
        <v>0</v>
      </c>
      <c r="F18" s="29"/>
      <c r="G18" s="30">
        <f>August!$AK$44</f>
        <v>0</v>
      </c>
      <c r="H18" s="32">
        <f>H17-G18</f>
        <v>0</v>
      </c>
      <c r="I18" s="31"/>
    </row>
    <row r="19" spans="1:9" s="1" customFormat="1" ht="22" customHeight="1" x14ac:dyDescent="0.25">
      <c r="A19" s="18"/>
      <c r="B19" s="10" t="s">
        <v>38</v>
      </c>
      <c r="C19" s="53">
        <f>September!$V$44+September!$AB$44</f>
        <v>0</v>
      </c>
      <c r="D19" s="53">
        <f>September!$X$44+September!$AD$44</f>
        <v>0</v>
      </c>
      <c r="E19" s="54">
        <f t="shared" si="0"/>
        <v>0</v>
      </c>
      <c r="F19" s="29"/>
      <c r="G19" s="30">
        <f>September!$AK$44</f>
        <v>0</v>
      </c>
      <c r="H19" s="32">
        <f t="shared" si="1"/>
        <v>0</v>
      </c>
      <c r="I19" s="31"/>
    </row>
    <row r="20" spans="1:9" s="1" customFormat="1" ht="22" customHeight="1" x14ac:dyDescent="0.25">
      <c r="A20" s="18"/>
      <c r="B20" s="10" t="s">
        <v>39</v>
      </c>
      <c r="C20" s="53">
        <f>Oktober!$V$44+Oktober!$AB$44</f>
        <v>0</v>
      </c>
      <c r="D20" s="53">
        <f>Oktober!$X$44+Oktober!$AD$44</f>
        <v>0</v>
      </c>
      <c r="E20" s="54">
        <f t="shared" si="0"/>
        <v>0</v>
      </c>
      <c r="F20" s="29"/>
      <c r="G20" s="30">
        <f>Oktober!$AK$44</f>
        <v>0</v>
      </c>
      <c r="H20" s="32">
        <f t="shared" si="1"/>
        <v>0</v>
      </c>
      <c r="I20" s="31"/>
    </row>
    <row r="21" spans="1:9" s="1" customFormat="1" ht="22" customHeight="1" x14ac:dyDescent="0.25">
      <c r="A21" s="18"/>
      <c r="B21" s="10" t="s">
        <v>40</v>
      </c>
      <c r="C21" s="53">
        <f>November!$V$44+November!$AB$44</f>
        <v>0</v>
      </c>
      <c r="D21" s="53">
        <f>November!$X$44+November!$AD$44</f>
        <v>0</v>
      </c>
      <c r="E21" s="54">
        <f t="shared" si="0"/>
        <v>0</v>
      </c>
      <c r="F21" s="29"/>
      <c r="G21" s="30">
        <f>November!$AK$44</f>
        <v>0</v>
      </c>
      <c r="H21" s="32">
        <f t="shared" si="1"/>
        <v>0</v>
      </c>
      <c r="I21" s="31"/>
    </row>
    <row r="22" spans="1:9" s="1" customFormat="1" ht="22" customHeight="1" x14ac:dyDescent="0.25">
      <c r="A22" s="18"/>
      <c r="B22" s="10" t="s">
        <v>41</v>
      </c>
      <c r="C22" s="53">
        <f>Dezember!$V$44+Dezember!$AB$44</f>
        <v>0</v>
      </c>
      <c r="D22" s="53">
        <f>Dezember!$X$44+Dezember!$AD$44</f>
        <v>0</v>
      </c>
      <c r="E22" s="54">
        <f t="shared" si="0"/>
        <v>0</v>
      </c>
      <c r="F22" s="29"/>
      <c r="G22" s="30">
        <f>Dezember!$AK$44</f>
        <v>0</v>
      </c>
      <c r="H22" s="32">
        <f>H21-G22</f>
        <v>0</v>
      </c>
      <c r="I22" s="31"/>
    </row>
    <row r="23" spans="1:9" s="1" customFormat="1" ht="8.25" customHeight="1" x14ac:dyDescent="0.25">
      <c r="A23" s="18"/>
      <c r="B23" s="33"/>
      <c r="C23" s="33"/>
      <c r="D23" s="33"/>
      <c r="E23" s="34"/>
      <c r="F23" s="33"/>
      <c r="G23" s="33"/>
      <c r="H23" s="33"/>
      <c r="I23" s="10"/>
    </row>
    <row r="24" spans="1:9" s="1" customFormat="1" ht="20.149999999999999" customHeight="1" thickBot="1" x14ac:dyDescent="0.3">
      <c r="A24" s="23"/>
      <c r="B24" s="24" t="s">
        <v>16</v>
      </c>
      <c r="C24" s="35">
        <f>SUM(C11:C23)</f>
        <v>0</v>
      </c>
      <c r="D24" s="35">
        <f>SUM(D11:D23)</f>
        <v>0</v>
      </c>
      <c r="E24" s="36">
        <f>SUM(E11:E23)</f>
        <v>0</v>
      </c>
      <c r="F24" s="24"/>
      <c r="G24" s="37">
        <f>SUM(G11:G23)</f>
        <v>0</v>
      </c>
      <c r="H24" s="25">
        <f>H22</f>
        <v>0</v>
      </c>
      <c r="I24" s="26"/>
    </row>
    <row r="25" spans="1:9" ht="13" thickTop="1" x14ac:dyDescent="0.25">
      <c r="A25" s="27"/>
      <c r="B25" s="27"/>
      <c r="C25" s="27"/>
      <c r="D25" s="27"/>
      <c r="E25" s="27"/>
      <c r="F25" s="27"/>
      <c r="G25" s="27"/>
      <c r="H25" s="27"/>
      <c r="I25" s="27"/>
    </row>
  </sheetData>
  <printOptions horizontalCentered="1"/>
  <pageMargins left="0.78740157480314965" right="0.59055118110236227" top="0.59055118110236227" bottom="0.98425196850393704" header="0.35433070866141736" footer="0.51181102362204722"/>
  <pageSetup paperSize="9" orientation="landscape" horizontalDpi="4294967292" verticalDpi="300" r:id="rId1"/>
  <headerFooter alignWithMargins="0">
    <oddFooter>&amp;R&amp;D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pageSetUpPr fitToPage="1"/>
  </sheetPr>
  <dimension ref="A1:BW109"/>
  <sheetViews>
    <sheetView showGridLines="0" showZeros="0" topLeftCell="B1" zoomScale="85" zoomScaleNormal="85" workbookViewId="0">
      <pane ySplit="11" topLeftCell="A12" activePane="bottomLeft" state="frozen"/>
      <selection activeCell="H44" sqref="H44"/>
      <selection pane="bottomLeft" activeCell="H25" sqref="H25"/>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0" width="11.453125" hidden="1" customWidth="1"/>
    <col min="71" max="74" width="11.453125" customWidth="1"/>
    <col min="75" max="75" width="8"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Persönliche_Daten!F8&amp;" "&amp;Persönliche_Daten!F2</f>
        <v>Januar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149">
        <f>Persönliche_Daten!D8</f>
        <v>0</v>
      </c>
      <c r="I6" s="150"/>
      <c r="J6" s="150"/>
      <c r="K6" s="150"/>
      <c r="L6" s="151"/>
      <c r="M6" s="128" t="s">
        <v>25</v>
      </c>
      <c r="N6" s="128"/>
      <c r="O6" s="152"/>
      <c r="P6" s="356"/>
      <c r="Q6" s="356"/>
      <c r="R6" s="356"/>
      <c r="T6" s="153"/>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08">
        <f>Persönliche_Daten!D9</f>
        <v>0</v>
      </c>
      <c r="I7" s="409"/>
      <c r="J7" s="409"/>
      <c r="K7" s="409"/>
      <c r="L7" s="409"/>
      <c r="M7" s="159"/>
      <c r="N7" s="160" t="s">
        <v>26</v>
      </c>
      <c r="O7" s="58">
        <f>Persönliche_Daten!C16</f>
        <v>0</v>
      </c>
      <c r="P7" s="357"/>
      <c r="Q7" s="357"/>
      <c r="R7" s="357"/>
      <c r="T7" s="266" t="s">
        <v>14</v>
      </c>
      <c r="U7" s="162" t="s">
        <v>6</v>
      </c>
      <c r="V7" s="162" t="s">
        <v>7</v>
      </c>
      <c r="W7" s="162" t="s">
        <v>1</v>
      </c>
      <c r="X7" s="162" t="s">
        <v>2</v>
      </c>
      <c r="Y7" s="162" t="s">
        <v>3</v>
      </c>
      <c r="Z7" s="162" t="s">
        <v>4</v>
      </c>
      <c r="AA7" s="163" t="s">
        <v>5</v>
      </c>
      <c r="AB7" s="161" t="s">
        <v>14</v>
      </c>
      <c r="AC7" s="162" t="s">
        <v>6</v>
      </c>
      <c r="AD7" s="162" t="s">
        <v>7</v>
      </c>
      <c r="AE7" s="162" t="s">
        <v>1</v>
      </c>
      <c r="AF7" s="162" t="s">
        <v>2</v>
      </c>
      <c r="AG7" s="162" t="s">
        <v>3</v>
      </c>
      <c r="AH7" s="162" t="s">
        <v>4</v>
      </c>
      <c r="AI7" s="163" t="s">
        <v>5</v>
      </c>
      <c r="AJ7" s="164"/>
    </row>
    <row r="8" spans="2:70" ht="15" customHeight="1" x14ac:dyDescent="0.25">
      <c r="B8" s="146" t="s">
        <v>111</v>
      </c>
      <c r="C8" s="147"/>
      <c r="D8" s="148"/>
      <c r="E8" s="148"/>
      <c r="F8" s="148"/>
      <c r="G8" s="148"/>
      <c r="H8" s="410">
        <f>Persönliche_Daten!D10</f>
        <v>0</v>
      </c>
      <c r="I8" s="411"/>
      <c r="J8" s="411"/>
      <c r="K8" s="411"/>
      <c r="L8" s="411"/>
      <c r="M8" s="136"/>
      <c r="N8" s="165" t="s">
        <v>27</v>
      </c>
      <c r="O8" s="22">
        <f>Jahresübersicht!H11</f>
        <v>0</v>
      </c>
      <c r="P8" s="358"/>
      <c r="Q8" s="358"/>
      <c r="R8" s="358"/>
      <c r="T8" s="161" t="s">
        <v>17</v>
      </c>
      <c r="U8" s="20">
        <f>Persönliche_Daten!G8</f>
        <v>0</v>
      </c>
      <c r="V8" s="20">
        <f>Persönliche_Daten!H8</f>
        <v>0</v>
      </c>
      <c r="W8" s="20">
        <f>Persönliche_Daten!I8</f>
        <v>0</v>
      </c>
      <c r="X8" s="20">
        <f>Persönliche_Daten!J8</f>
        <v>0</v>
      </c>
      <c r="Y8" s="20">
        <f>Persönliche_Daten!K8</f>
        <v>0</v>
      </c>
      <c r="Z8" s="20">
        <f>Persönliche_Daten!L8</f>
        <v>0</v>
      </c>
      <c r="AA8" s="21">
        <f>Persönliche_Daten!M8</f>
        <v>0</v>
      </c>
      <c r="AB8" s="161" t="s">
        <v>17</v>
      </c>
      <c r="AC8" s="20">
        <f>Persönliche_Daten!P8</f>
        <v>0</v>
      </c>
      <c r="AD8" s="20">
        <f>Persönliche_Daten!Q8</f>
        <v>0</v>
      </c>
      <c r="AE8" s="20">
        <f>Persönliche_Daten!R8</f>
        <v>0</v>
      </c>
      <c r="AF8" s="20">
        <f>Persönliche_Daten!S8</f>
        <v>0</v>
      </c>
      <c r="AG8" s="20">
        <f>Persönliche_Daten!T8</f>
        <v>0</v>
      </c>
      <c r="AH8" s="20">
        <f>Persönliche_Daten!U8</f>
        <v>0</v>
      </c>
      <c r="AI8" s="21">
        <f>Persönliche_Daten!V8</f>
        <v>0</v>
      </c>
      <c r="AJ8" s="166"/>
    </row>
    <row r="9" spans="2:70" ht="5.25" customHeight="1" x14ac:dyDescent="0.25">
      <c r="B9" s="167"/>
      <c r="K9" s="168"/>
      <c r="AA9" s="169"/>
    </row>
    <row r="10" spans="2:70" ht="13" x14ac:dyDescent="0.3">
      <c r="B10" s="123" t="s">
        <v>13</v>
      </c>
      <c r="C10" s="124"/>
      <c r="D10" s="124"/>
      <c r="E10" s="124"/>
      <c r="F10" s="124"/>
      <c r="G10" s="124"/>
      <c r="H10" s="170"/>
      <c r="J10" s="171" t="s">
        <v>128</v>
      </c>
      <c r="K10" s="124"/>
      <c r="L10" s="170"/>
      <c r="M10" s="171" t="s">
        <v>129</v>
      </c>
      <c r="N10" s="138"/>
      <c r="O10" s="139"/>
      <c r="P10" s="171" t="s">
        <v>139</v>
      </c>
      <c r="Q10" s="124"/>
      <c r="R10" s="170"/>
      <c r="S10" s="171" t="s">
        <v>138</v>
      </c>
      <c r="T10" s="138"/>
      <c r="U10" s="139"/>
      <c r="V10" s="123"/>
      <c r="W10" s="124"/>
      <c r="X10" s="124"/>
      <c r="Y10" s="124"/>
      <c r="Z10" s="124"/>
      <c r="AA10" s="170"/>
      <c r="AB10" s="123"/>
      <c r="AC10" s="124"/>
      <c r="AD10" s="124"/>
      <c r="AE10" s="124"/>
      <c r="AF10" s="124"/>
      <c r="AG10" s="170"/>
      <c r="AH10" s="172"/>
      <c r="AI10" s="173"/>
      <c r="AJ10" s="85" t="s">
        <v>28</v>
      </c>
      <c r="AK10" s="135"/>
      <c r="AW10" t="s">
        <v>101</v>
      </c>
      <c r="BH10" t="s">
        <v>100</v>
      </c>
    </row>
    <row r="11" spans="2:70" ht="36.75" customHeight="1" x14ac:dyDescent="0.25">
      <c r="B11" s="174" t="s">
        <v>14</v>
      </c>
      <c r="C11" s="175"/>
      <c r="D11" s="176"/>
      <c r="E11" s="264" t="s">
        <v>8</v>
      </c>
      <c r="F11" s="177" t="s">
        <v>0</v>
      </c>
      <c r="G11" s="177" t="s">
        <v>18</v>
      </c>
      <c r="H11" s="178" t="s">
        <v>15</v>
      </c>
      <c r="I11" s="158"/>
      <c r="J11" s="180" t="s">
        <v>9</v>
      </c>
      <c r="K11" s="181" t="s">
        <v>10</v>
      </c>
      <c r="L11" s="263" t="s">
        <v>106</v>
      </c>
      <c r="M11" s="153" t="s">
        <v>9</v>
      </c>
      <c r="N11" s="179" t="s">
        <v>10</v>
      </c>
      <c r="O11" s="263" t="s">
        <v>106</v>
      </c>
      <c r="P11" s="180" t="s">
        <v>9</v>
      </c>
      <c r="Q11" s="181" t="s">
        <v>10</v>
      </c>
      <c r="R11" s="263" t="s">
        <v>106</v>
      </c>
      <c r="S11" s="153" t="s">
        <v>9</v>
      </c>
      <c r="T11" s="179" t="s">
        <v>10</v>
      </c>
      <c r="U11" s="263" t="s">
        <v>106</v>
      </c>
      <c r="V11" s="180" t="s">
        <v>130</v>
      </c>
      <c r="W11" s="176"/>
      <c r="X11" s="398" t="s">
        <v>131</v>
      </c>
      <c r="Y11" s="399"/>
      <c r="Z11" s="400" t="s">
        <v>132</v>
      </c>
      <c r="AA11" s="401"/>
      <c r="AB11" s="180" t="s">
        <v>133</v>
      </c>
      <c r="AC11" s="176"/>
      <c r="AD11" s="398" t="s">
        <v>134</v>
      </c>
      <c r="AE11" s="398"/>
      <c r="AF11" s="400" t="s">
        <v>135</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Persönliche_Daten!AB5</f>
        <v>46023</v>
      </c>
      <c r="C13" s="111">
        <f>WEEKDAY(B13)</f>
        <v>5</v>
      </c>
      <c r="D13" s="201">
        <f>Persönliche_Daten!AB5</f>
        <v>46023</v>
      </c>
      <c r="E13" s="202" t="s">
        <v>58</v>
      </c>
      <c r="F13" s="112"/>
      <c r="G13" s="112"/>
      <c r="H13" s="113" t="s">
        <v>59</v>
      </c>
      <c r="I13" s="203"/>
      <c r="J13" s="92"/>
      <c r="K13" s="93"/>
      <c r="L13" s="104">
        <f>(K13-J13)*24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$8,IF(C13=3,Persönliche_Daten!$H$8,IF(C13=4,Persönliche_Daten!$I$8,IF(C13=5,Persönliche_Daten!$J$8,IF(C13=6,Persönliche_Daten!$K$8))))))+IF(C13=7,Persönliche_Daten!$L$8,IF(C13=1,Persönliche_Daten!$M$8,0))))</f>
        <v>0</v>
      </c>
      <c r="W13" s="418"/>
      <c r="X13" s="394">
        <f>IF(F13&gt;" ",0,IF(G13&gt;" ",0,IF(BE13&gt;10,10,ROUND(BE13-AV13,2))))</f>
        <v>0</v>
      </c>
      <c r="Y13" s="395"/>
      <c r="Z13" s="404">
        <f>IF(OR(V13&gt;0,X13&lt;&gt;0),ROUND(X13-V13,2),0)</f>
        <v>0</v>
      </c>
      <c r="AA13" s="405"/>
      <c r="AB13" s="402">
        <f>IF(D13=Persönliche_Daten!$D$24,Persönliche_Daten!$H$24,IF(D13=Persönliche_Daten!$D$26,0,IF(BF13&gt;0,0,IF(C13=2,Persönliche_Daten!$P$8,IF(C13=3,Persönliche_Daten!$Q$8,IF(C13=4,Persönliche_Daten!$R$8,IF(C13=5,Persönliche_Daten!$S$8,IF(C13=6,Persönliche_Daten!$T$8))))))+IF(C13=7,Persönliche_Daten!$U$8,IF(C13=1,Persönliche_Daten!$V$8,0))))</f>
        <v>0</v>
      </c>
      <c r="AC13" s="403"/>
      <c r="AD13" s="394">
        <f>IF(F13&gt;" ",0,IF(G13&gt;" ",0,IF(BQ13&gt;10,10,ROUND(BQ13-BH13,2))))</f>
        <v>0</v>
      </c>
      <c r="AE13" s="395"/>
      <c r="AF13" s="404">
        <f>IF(OR(AB13&gt;0,AD13&lt;&gt;0),ROUND(AD13-AB13,2),0)</f>
        <v>0</v>
      </c>
      <c r="AG13" s="405"/>
      <c r="AH13" s="107">
        <f>Z13+AF13</f>
        <v>0</v>
      </c>
      <c r="AI13" s="104">
        <f t="shared" ref="AI13:AI18" si="0">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1</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1</v>
      </c>
    </row>
    <row r="14" spans="2:70" s="1" customFormat="1" ht="21.75" customHeight="1" x14ac:dyDescent="0.25">
      <c r="B14" s="59">
        <f>B13+1</f>
        <v>46024</v>
      </c>
      <c r="C14" s="60">
        <f>WEEKDAY(B14)</f>
        <v>6</v>
      </c>
      <c r="D14" s="210">
        <f>D13+1</f>
        <v>46024</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$8,IF(C14=3,Persönliche_Daten!$H$8,IF(C14=4,Persönliche_Daten!$I$8,IF(C14=5,Persönliche_Daten!$J$8,IF(C14=6,Persönliche_Daten!$K$8))))))+IF(C14=7,Persönliche_Daten!$L$8,IF(C14=1,Persönliche_Daten!$M$8,0))))</f>
        <v>0</v>
      </c>
      <c r="W14" s="420"/>
      <c r="X14" s="396">
        <f>IF(F14&gt;" ",0,IF(G14&gt;" ",0,IF(BE14&gt;10,10,ROUND(BE14-AV14,2))))</f>
        <v>0</v>
      </c>
      <c r="Y14" s="368"/>
      <c r="Z14" s="371">
        <f>IF(OR(V14&gt;0,X14&lt;&gt;0),ROUND(X14-V14,2),0)</f>
        <v>0</v>
      </c>
      <c r="AA14" s="372"/>
      <c r="AB14" s="367">
        <f>IF(D14=Persönliche_Daten!$D$24,Persönliche_Daten!$H$24,IF(D14=Persönliche_Daten!$D$26,0,IF(BF14&gt;0,0,IF(C14=2,Persönliche_Daten!$P$8,IF(C14=3,Persönliche_Daten!$Q$8,IF(C14=4,Persönliche_Daten!$R$8,IF(C14=5,Persönliche_Daten!$S$8,IF(C14=6,Persönliche_Daten!$T$8))))))+IF(C14=7,Persönliche_Daten!$U$8,IF(C14=1,Persönliche_Daten!$V$8,0))))</f>
        <v>0</v>
      </c>
      <c r="AC14" s="368"/>
      <c r="AD14" s="369">
        <f t="shared" ref="AD14:AD43" si="1">IF(F14&gt;" ",0,IF(G14&gt;" ",0,IF(BQ14&gt;10,10,ROUND(BQ14-BH14,2))))</f>
        <v>0</v>
      </c>
      <c r="AE14" s="370"/>
      <c r="AF14" s="371">
        <f t="shared" ref="AF14:AF43" si="2">IF(OR(AB14&gt;0,AD14&lt;&gt;0),ROUND(AD14-AB14,2),0)</f>
        <v>0</v>
      </c>
      <c r="AG14" s="372"/>
      <c r="AH14" s="108">
        <f t="shared" ref="AH14:AH19" si="3">Z14+AF14</f>
        <v>0</v>
      </c>
      <c r="AI14" s="105">
        <f t="shared" si="0"/>
        <v>0</v>
      </c>
      <c r="AJ14" s="12">
        <f t="shared" ref="AJ14:AJ43" si="4">AJ13+AH14</f>
        <v>0</v>
      </c>
      <c r="AK14" s="204">
        <f>IF(F14="x",1,0)</f>
        <v>0</v>
      </c>
      <c r="AL14" s="205"/>
      <c r="AM14" s="205"/>
      <c r="AN14" s="205"/>
      <c r="AO14" s="393"/>
      <c r="AP14" s="393"/>
      <c r="AQ14" s="207"/>
      <c r="AR14" s="207"/>
      <c r="AS14" s="205"/>
      <c r="AV14" s="1">
        <f>IF(AND(K14&gt;0,M14=K14),Persönliche_Daten!$AI$5,0)</f>
        <v>0</v>
      </c>
      <c r="AW14" s="209">
        <f t="shared" ref="AW14:AW43" si="5">IF(L14&lt;6.01,L14,0)</f>
        <v>0</v>
      </c>
      <c r="AX14" s="209">
        <f>IF(AND(L14&gt;6,L14&lt;9.01),L14-Persönliche_Daten!$AG$5,0)</f>
        <v>0</v>
      </c>
      <c r="AY14" s="209">
        <f>IF(L14&gt;9,L14-Persönliche_Daten!$AH$5,0)</f>
        <v>0</v>
      </c>
      <c r="AZ14" s="209">
        <f t="shared" ref="AZ14:AZ43" si="6">IF(AW14&gt;0,AW14,IF(AX14&gt;0,AX14,IF(AY14&gt;0,AY14,0)))</f>
        <v>0</v>
      </c>
      <c r="BA14" s="209">
        <f t="shared" ref="BA14:BA43" si="7">IF(O14&lt;6.01,O14,0)</f>
        <v>0</v>
      </c>
      <c r="BB14" s="209">
        <f>IF(AND(O14&gt;6,O14&lt;9.01),O14-Persönliche_Daten!$AG$5,0)</f>
        <v>0</v>
      </c>
      <c r="BC14" s="209">
        <f>IF(O14&gt;9,O14-Persönliche_Daten!$AH$5,0)</f>
        <v>0</v>
      </c>
      <c r="BD14" s="209">
        <f t="shared" ref="BD14:BD43" si="8">IF(BA14&gt;0,BA14,IF(BB14&gt;0,BB14,IF(BC14&gt;0,BC14,0)))</f>
        <v>0</v>
      </c>
      <c r="BE14" s="209">
        <f t="shared" ref="BE14:BE43" si="9">AZ14+BD14</f>
        <v>0</v>
      </c>
      <c r="BF14" s="209">
        <f t="shared" ref="BF14:BF43" si="10">IF(E14&gt;" ",1,IF(F14&gt;" ",1,IF(G14&gt;" ",1,0)))</f>
        <v>0</v>
      </c>
      <c r="BG14" s="209"/>
      <c r="BH14" s="208"/>
      <c r="BI14" s="208">
        <f t="shared" ref="BI14:BI43" si="11">IF(R14&lt;6.01,R14,0)</f>
        <v>0</v>
      </c>
      <c r="BJ14" s="208">
        <f>IF(AND(R14&gt;6,R14&lt;9.01),R14-Persönliche_Daten!$AG$5,0)</f>
        <v>0</v>
      </c>
      <c r="BK14" s="208">
        <f>IF(R14&gt;9,R14-Persönliche_Daten!$AH$5,0)</f>
        <v>0</v>
      </c>
      <c r="BL14" s="208">
        <f t="shared" ref="BL14:BL43" si="12">IF(BI14&gt;0,BI14,IF(BJ14&gt;0,BJ14,IF(BK14&gt;0,BK14,0)))</f>
        <v>0</v>
      </c>
      <c r="BM14" s="208">
        <f t="shared" ref="BM14:BM43" si="13">IF(U14&lt;6.01,U14,0)</f>
        <v>0</v>
      </c>
      <c r="BN14" s="208">
        <f>IF(AND(U14&gt;6,U14&lt;9.01),U14-Persönliche_Daten!$AG$5,0)</f>
        <v>0</v>
      </c>
      <c r="BO14" s="208">
        <f>IF(U14&gt;9,U14-Persönliche_Daten!$AH$5,0)</f>
        <v>0</v>
      </c>
      <c r="BP14" s="208">
        <f t="shared" ref="BP14:BP43" si="14">IF(BM14&gt;0,BM14,IF(BN14&gt;0,BN14,IF(BO14&gt;0,BO14,0)))</f>
        <v>0</v>
      </c>
      <c r="BQ14" s="208">
        <f t="shared" ref="BQ14:BQ43" si="15">BL14+BP14</f>
        <v>0</v>
      </c>
      <c r="BR14" s="208">
        <f t="shared" ref="BR14:BR43" si="16">IF(E14&gt;" ",1,IF(F14&gt;" ",1,IF(G14&gt;" ",1,0)))</f>
        <v>0</v>
      </c>
    </row>
    <row r="15" spans="2:70" s="1" customFormat="1" ht="21.75" customHeight="1" x14ac:dyDescent="0.25">
      <c r="B15" s="59">
        <f t="shared" ref="B15:B43" si="17">B14+1</f>
        <v>46025</v>
      </c>
      <c r="C15" s="60">
        <f t="shared" ref="C15:C43" si="18">WEEKDAY(B15)</f>
        <v>7</v>
      </c>
      <c r="D15" s="210">
        <f t="shared" ref="D15:D43" si="19">D14+1</f>
        <v>46025</v>
      </c>
      <c r="E15" s="211"/>
      <c r="F15" s="6"/>
      <c r="G15" s="6"/>
      <c r="H15" s="114"/>
      <c r="I15" s="203"/>
      <c r="J15" s="96"/>
      <c r="K15" s="7"/>
      <c r="L15" s="105">
        <f t="shared" ref="L15:L43" si="20">(K15-J15)*24</f>
        <v>0</v>
      </c>
      <c r="M15" s="91"/>
      <c r="N15" s="8"/>
      <c r="O15" s="105">
        <f t="shared" ref="O15:O43" si="21">(N15-M15)*24</f>
        <v>0</v>
      </c>
      <c r="P15" s="96"/>
      <c r="Q15" s="7"/>
      <c r="R15" s="105">
        <f t="shared" ref="R15:R17" si="22">(Q15-P15)*24</f>
        <v>0</v>
      </c>
      <c r="S15" s="91"/>
      <c r="T15" s="8"/>
      <c r="U15" s="105">
        <f t="shared" ref="U15:U26" si="23">(T15-S15)*24</f>
        <v>0</v>
      </c>
      <c r="V15" s="367">
        <f>IF(D15=Persönliche_Daten!$D$24,Persönliche_Daten!$H$24,IF(D15=Persönliche_Daten!$D$26,Persönliche_Daten!$H$26,IF(BF15&gt;0,0,IF(C15=2,Persönliche_Daten!$G$8,IF(C15=3,Persönliche_Daten!$H$8,IF(C15=4,Persönliche_Daten!$I$8,IF(C15=5,Persönliche_Daten!$J$8,IF(C15=6,Persönliche_Daten!$K$8))))))+IF(C15=7,Persönliche_Daten!$L$8,IF(C15=1,Persönliche_Daten!$M$8,0))))</f>
        <v>0</v>
      </c>
      <c r="W15" s="368"/>
      <c r="X15" s="369">
        <f t="shared" ref="X15:X43" si="24">IF(F15&gt;" ",0,IF(G15&gt;" ",0,IF(BE15&gt;10,10,ROUND(BE15-AV15,2))))</f>
        <v>0</v>
      </c>
      <c r="Y15" s="370"/>
      <c r="Z15" s="371">
        <f>IF(OR(V15&gt;0,X15&lt;&gt;0),ROUND(X15-V15,2),0)</f>
        <v>0</v>
      </c>
      <c r="AA15" s="372"/>
      <c r="AB15" s="367">
        <f>IF(D15=Persönliche_Daten!$D$24,Persönliche_Daten!$H$24,IF(D15=Persönliche_Daten!$D$26,0,IF(BF15&gt;0,0,IF(C15=2,Persönliche_Daten!$P$8,IF(C15=3,Persönliche_Daten!$Q$8,IF(C15=4,Persönliche_Daten!$R$8,IF(C15=5,Persönliche_Daten!$S$8,IF(C15=6,Persönliche_Daten!$T$8))))))+IF(C15=7,Persönliche_Daten!$U$8,IF(C15=1,Persönliche_Daten!$V$8,0))))</f>
        <v>0</v>
      </c>
      <c r="AC15" s="368"/>
      <c r="AD15" s="369">
        <f t="shared" si="1"/>
        <v>0</v>
      </c>
      <c r="AE15" s="370"/>
      <c r="AF15" s="371">
        <f t="shared" si="2"/>
        <v>0</v>
      </c>
      <c r="AG15" s="372"/>
      <c r="AH15" s="108">
        <f t="shared" si="3"/>
        <v>0</v>
      </c>
      <c r="AI15" s="105">
        <f t="shared" si="0"/>
        <v>0</v>
      </c>
      <c r="AJ15" s="12">
        <f t="shared" si="4"/>
        <v>0</v>
      </c>
      <c r="AK15" s="204">
        <f>IF(F15="x",1,0)</f>
        <v>0</v>
      </c>
      <c r="AL15" s="205"/>
      <c r="AM15" s="205"/>
      <c r="AN15" s="205"/>
      <c r="AO15" s="393"/>
      <c r="AP15" s="393"/>
      <c r="AQ15" s="207"/>
      <c r="AR15" s="207"/>
      <c r="AV15" s="1">
        <f>IF(AND(K15&gt;0,M15=K15),Persönliche_Daten!$AI$5,0)</f>
        <v>0</v>
      </c>
      <c r="AW15" s="209">
        <f t="shared" si="5"/>
        <v>0</v>
      </c>
      <c r="AX15" s="209">
        <f>IF(AND(L15&gt;6,L15&lt;9.01),L15-Persönliche_Daten!$AG$5,0)</f>
        <v>0</v>
      </c>
      <c r="AY15" s="209">
        <f>IF(L15&gt;9,L15-Persönliche_Daten!$AH$5,0)</f>
        <v>0</v>
      </c>
      <c r="AZ15" s="209">
        <f t="shared" si="6"/>
        <v>0</v>
      </c>
      <c r="BA15" s="209">
        <f t="shared" si="7"/>
        <v>0</v>
      </c>
      <c r="BB15" s="209">
        <f>IF(AND(O15&gt;6,O15&lt;9.01),O15-Persönliche_Daten!$AG$5,0)</f>
        <v>0</v>
      </c>
      <c r="BC15" s="209">
        <f>IF(O15&gt;9,O15-Persönliche_Daten!$AH$5,0)</f>
        <v>0</v>
      </c>
      <c r="BD15" s="209">
        <f t="shared" si="8"/>
        <v>0</v>
      </c>
      <c r="BE15" s="209">
        <f t="shared" si="9"/>
        <v>0</v>
      </c>
      <c r="BF15" s="209">
        <f t="shared" si="10"/>
        <v>0</v>
      </c>
      <c r="BG15" s="209"/>
      <c r="BH15" s="208"/>
      <c r="BI15" s="208">
        <f t="shared" si="11"/>
        <v>0</v>
      </c>
      <c r="BJ15" s="208">
        <f>IF(AND(R15&gt;6,R15&lt;9.01),R15-Persönliche_Daten!$AG$5,0)</f>
        <v>0</v>
      </c>
      <c r="BK15" s="208">
        <f>IF(R15&gt;9,R15-Persönliche_Daten!$AH$5,0)</f>
        <v>0</v>
      </c>
      <c r="BL15" s="208">
        <f t="shared" si="12"/>
        <v>0</v>
      </c>
      <c r="BM15" s="208">
        <f t="shared" si="13"/>
        <v>0</v>
      </c>
      <c r="BN15" s="208">
        <f>IF(AND(U15&gt;6,U15&lt;9.01),U15-Persönliche_Daten!$AG$5,0)</f>
        <v>0</v>
      </c>
      <c r="BO15" s="208">
        <f>IF(U15&gt;9,U15-Persönliche_Daten!$AH$5,0)</f>
        <v>0</v>
      </c>
      <c r="BP15" s="208">
        <f t="shared" si="14"/>
        <v>0</v>
      </c>
      <c r="BQ15" s="208">
        <f t="shared" si="15"/>
        <v>0</v>
      </c>
      <c r="BR15" s="208">
        <f t="shared" si="16"/>
        <v>0</v>
      </c>
    </row>
    <row r="16" spans="2:70" s="1" customFormat="1" ht="21.75" customHeight="1" x14ac:dyDescent="0.25">
      <c r="B16" s="59">
        <f t="shared" si="17"/>
        <v>46026</v>
      </c>
      <c r="C16" s="60">
        <f t="shared" si="18"/>
        <v>1</v>
      </c>
      <c r="D16" s="210">
        <f t="shared" si="19"/>
        <v>46026</v>
      </c>
      <c r="E16" s="211"/>
      <c r="F16" s="6"/>
      <c r="G16" s="6"/>
      <c r="H16" s="114"/>
      <c r="I16" s="203"/>
      <c r="J16" s="101"/>
      <c r="K16" s="8"/>
      <c r="L16" s="105">
        <f t="shared" si="20"/>
        <v>0</v>
      </c>
      <c r="M16" s="91"/>
      <c r="N16" s="8"/>
      <c r="O16" s="105">
        <f t="shared" si="21"/>
        <v>0</v>
      </c>
      <c r="P16" s="101"/>
      <c r="Q16" s="8"/>
      <c r="R16" s="105">
        <f t="shared" si="22"/>
        <v>0</v>
      </c>
      <c r="S16" s="91"/>
      <c r="T16" s="8"/>
      <c r="U16" s="105">
        <f t="shared" si="23"/>
        <v>0</v>
      </c>
      <c r="V16" s="367">
        <f>IF(D16=Persönliche_Daten!$D$24,Persönliche_Daten!$H$24,IF(D16=Persönliche_Daten!$D$26,Persönliche_Daten!$H$26,IF(BF16&gt;0,0,IF(C16=2,Persönliche_Daten!$G$8,IF(C16=3,Persönliche_Daten!$H$8,IF(C16=4,Persönliche_Daten!$I$8,IF(C16=5,Persönliche_Daten!$J$8,IF(C16=6,Persönliche_Daten!$K$8))))))+IF(C16=7,Persönliche_Daten!$L$8,IF(C16=1,Persönliche_Daten!$M$8,0))))</f>
        <v>0</v>
      </c>
      <c r="W16" s="397"/>
      <c r="X16" s="369">
        <f t="shared" si="24"/>
        <v>0</v>
      </c>
      <c r="Y16" s="370"/>
      <c r="Z16" s="371">
        <f t="shared" ref="Z16:Z42" si="25">IF(OR(V16&gt;0,X16&lt;&gt;0),ROUND(X16-V16,2),0)</f>
        <v>0</v>
      </c>
      <c r="AA16" s="372"/>
      <c r="AB16" s="367">
        <f>IF(D16=Persönliche_Daten!$D$24,Persönliche_Daten!$H$24,IF(D16=Persönliche_Daten!$D$26,0,IF(BF16&gt;0,0,IF(C16=2,Persönliche_Daten!$P$8,IF(C16=3,Persönliche_Daten!$Q$8,IF(C16=4,Persönliche_Daten!$R$8,IF(C16=5,Persönliche_Daten!$S$8,IF(C16=6,Persönliche_Daten!$T$8))))))+IF(C16=7,Persönliche_Daten!$U$8,IF(C16=1,Persönliche_Daten!$V$8,0))))</f>
        <v>0</v>
      </c>
      <c r="AC16" s="368"/>
      <c r="AD16" s="369">
        <f t="shared" si="1"/>
        <v>0</v>
      </c>
      <c r="AE16" s="370"/>
      <c r="AF16" s="371">
        <f t="shared" si="2"/>
        <v>0</v>
      </c>
      <c r="AG16" s="372"/>
      <c r="AH16" s="108">
        <f t="shared" si="3"/>
        <v>0</v>
      </c>
      <c r="AI16" s="105">
        <f t="shared" si="0"/>
        <v>0</v>
      </c>
      <c r="AJ16" s="12">
        <f t="shared" si="4"/>
        <v>0</v>
      </c>
      <c r="AK16" s="204">
        <f t="shared" ref="AK16:AK42" si="26">IF(F16="x",1,0)</f>
        <v>0</v>
      </c>
      <c r="AL16" s="205"/>
      <c r="AM16" s="205"/>
      <c r="AN16" s="205"/>
      <c r="AO16" s="393"/>
      <c r="AP16" s="393"/>
      <c r="AQ16" s="207"/>
      <c r="AR16" s="207"/>
      <c r="AV16" s="1">
        <f>IF(AND(K16&gt;0,M16=K16),Persönliche_Daten!$AI$5,0)</f>
        <v>0</v>
      </c>
      <c r="AW16" s="209">
        <f t="shared" si="5"/>
        <v>0</v>
      </c>
      <c r="AX16" s="209">
        <f>IF(AND(L16&gt;6,L16&lt;9.01),L16-Persönliche_Daten!$AG$5,0)</f>
        <v>0</v>
      </c>
      <c r="AY16" s="209">
        <f>IF(L16&gt;9,L16-Persönliche_Daten!$AH$5,0)</f>
        <v>0</v>
      </c>
      <c r="AZ16" s="209">
        <f t="shared" si="6"/>
        <v>0</v>
      </c>
      <c r="BA16" s="209">
        <f t="shared" si="7"/>
        <v>0</v>
      </c>
      <c r="BB16" s="209">
        <f>IF(AND(O16&gt;6,O16&lt;9.01),O16-Persönliche_Daten!$AG$5,0)</f>
        <v>0</v>
      </c>
      <c r="BC16" s="209">
        <f>IF(O16&gt;9,O16-Persönliche_Daten!$AH$5,0)</f>
        <v>0</v>
      </c>
      <c r="BD16" s="209">
        <f t="shared" si="8"/>
        <v>0</v>
      </c>
      <c r="BE16" s="209">
        <f t="shared" si="9"/>
        <v>0</v>
      </c>
      <c r="BF16" s="209">
        <f t="shared" si="10"/>
        <v>0</v>
      </c>
      <c r="BG16" s="209"/>
      <c r="BH16" s="208"/>
      <c r="BI16" s="208">
        <f t="shared" si="11"/>
        <v>0</v>
      </c>
      <c r="BJ16" s="208">
        <f>IF(AND(R16&gt;6,R16&lt;9.01),R16-Persönliche_Daten!$AG$5,0)</f>
        <v>0</v>
      </c>
      <c r="BK16" s="208">
        <f>IF(R16&gt;9,R16-Persönliche_Daten!$AH$5,0)</f>
        <v>0</v>
      </c>
      <c r="BL16" s="208">
        <f t="shared" si="12"/>
        <v>0</v>
      </c>
      <c r="BM16" s="208">
        <f t="shared" si="13"/>
        <v>0</v>
      </c>
      <c r="BN16" s="208">
        <f>IF(AND(U16&gt;6,U16&lt;9.01),U16-Persönliche_Daten!$AG$5,0)</f>
        <v>0</v>
      </c>
      <c r="BO16" s="208">
        <f>IF(U16&gt;9,U16-Persönliche_Daten!$AH$5,0)</f>
        <v>0</v>
      </c>
      <c r="BP16" s="208">
        <f t="shared" si="14"/>
        <v>0</v>
      </c>
      <c r="BQ16" s="208">
        <f t="shared" si="15"/>
        <v>0</v>
      </c>
      <c r="BR16" s="208">
        <f t="shared" si="16"/>
        <v>0</v>
      </c>
    </row>
    <row r="17" spans="2:70" s="1" customFormat="1" ht="21.75" customHeight="1" x14ac:dyDescent="0.25">
      <c r="B17" s="59">
        <f t="shared" si="17"/>
        <v>46027</v>
      </c>
      <c r="C17" s="60">
        <f t="shared" si="18"/>
        <v>2</v>
      </c>
      <c r="D17" s="210">
        <f t="shared" si="19"/>
        <v>46027</v>
      </c>
      <c r="E17" s="211"/>
      <c r="F17" s="6"/>
      <c r="G17" s="6"/>
      <c r="H17" s="114"/>
      <c r="I17" s="203"/>
      <c r="J17" s="96"/>
      <c r="K17" s="7"/>
      <c r="L17" s="105">
        <f t="shared" si="20"/>
        <v>0</v>
      </c>
      <c r="M17" s="91"/>
      <c r="N17" s="8"/>
      <c r="O17" s="105">
        <f t="shared" si="21"/>
        <v>0</v>
      </c>
      <c r="P17" s="96"/>
      <c r="Q17" s="7"/>
      <c r="R17" s="105">
        <f t="shared" si="22"/>
        <v>0</v>
      </c>
      <c r="S17" s="91"/>
      <c r="T17" s="8"/>
      <c r="U17" s="105">
        <f t="shared" si="23"/>
        <v>0</v>
      </c>
      <c r="V17" s="367">
        <f>IF(D17=Persönliche_Daten!$D$24,Persönliche_Daten!$H$24,IF(D17=Persönliche_Daten!$D$26,Persönliche_Daten!$H$26,IF(BF17&gt;0,0,IF(C17=2,Persönliche_Daten!$G$8,IF(C17=3,Persönliche_Daten!$H$8,IF(C17=4,Persönliche_Daten!$I$8,IF(C17=5,Persönliche_Daten!$J$8,IF(C17=6,Persönliche_Daten!$K$8))))))+IF(C17=7,Persönliche_Daten!$L$8,IF(C17=1,Persönliche_Daten!$M$8,0))))</f>
        <v>0</v>
      </c>
      <c r="W17" s="397"/>
      <c r="X17" s="369">
        <f t="shared" si="24"/>
        <v>0</v>
      </c>
      <c r="Y17" s="370"/>
      <c r="Z17" s="371">
        <f t="shared" si="25"/>
        <v>0</v>
      </c>
      <c r="AA17" s="372"/>
      <c r="AB17" s="367">
        <f>IF(D17=Persönliche_Daten!$D$24,Persönliche_Daten!$H$24,IF(D17=Persönliche_Daten!$D$26,0,IF(BF17&gt;0,0,IF(C17=2,Persönliche_Daten!$P$8,IF(C17=3,Persönliche_Daten!$Q$8,IF(C17=4,Persönliche_Daten!$R$8,IF(C17=5,Persönliche_Daten!$S$8,IF(C17=6,Persönliche_Daten!$T$8))))))+IF(C17=7,Persönliche_Daten!$U$8,IF(C17=1,Persönliche_Daten!$V$8,0))))</f>
        <v>0</v>
      </c>
      <c r="AC17" s="368"/>
      <c r="AD17" s="369">
        <f t="shared" si="1"/>
        <v>0</v>
      </c>
      <c r="AE17" s="370"/>
      <c r="AF17" s="371">
        <f t="shared" si="2"/>
        <v>0</v>
      </c>
      <c r="AG17" s="372"/>
      <c r="AH17" s="108">
        <f t="shared" si="3"/>
        <v>0</v>
      </c>
      <c r="AI17" s="105">
        <f t="shared" si="0"/>
        <v>0</v>
      </c>
      <c r="AJ17" s="12">
        <f t="shared" si="4"/>
        <v>0</v>
      </c>
      <c r="AK17" s="204">
        <f t="shared" si="26"/>
        <v>0</v>
      </c>
      <c r="AL17" s="205"/>
      <c r="AM17" s="205"/>
      <c r="AN17" s="205"/>
      <c r="AO17" s="393"/>
      <c r="AP17" s="393"/>
      <c r="AQ17" s="207"/>
      <c r="AR17" s="207"/>
      <c r="AV17" s="1">
        <f>IF(AND(K17&gt;0,M17=K17),Persönliche_Daten!$AI$5,0)</f>
        <v>0</v>
      </c>
      <c r="AW17" s="209">
        <f t="shared" si="5"/>
        <v>0</v>
      </c>
      <c r="AX17" s="209">
        <f>IF(AND(L17&gt;6,L17&lt;9.01),L17-Persönliche_Daten!$AG$5,0)</f>
        <v>0</v>
      </c>
      <c r="AY17" s="209">
        <f>IF(L17&gt;9,L17-Persönliche_Daten!$AH$5,0)</f>
        <v>0</v>
      </c>
      <c r="AZ17" s="209">
        <f t="shared" si="6"/>
        <v>0</v>
      </c>
      <c r="BA17" s="209">
        <f t="shared" si="7"/>
        <v>0</v>
      </c>
      <c r="BB17" s="209">
        <f>IF(AND(O17&gt;6,O17&lt;9.01),O17-Persönliche_Daten!$AG$5,0)</f>
        <v>0</v>
      </c>
      <c r="BC17" s="209">
        <f>IF(O17&gt;9,O17-Persönliche_Daten!$AH$5,0)</f>
        <v>0</v>
      </c>
      <c r="BD17" s="209">
        <f t="shared" si="8"/>
        <v>0</v>
      </c>
      <c r="BE17" s="209">
        <f t="shared" si="9"/>
        <v>0</v>
      </c>
      <c r="BF17" s="209">
        <f t="shared" si="10"/>
        <v>0</v>
      </c>
      <c r="BG17" s="209"/>
      <c r="BH17" s="208"/>
      <c r="BI17" s="208">
        <f t="shared" si="11"/>
        <v>0</v>
      </c>
      <c r="BJ17" s="208">
        <f>IF(AND(R17&gt;6,R17&lt;9.01),R17-Persönliche_Daten!$AG$5,0)</f>
        <v>0</v>
      </c>
      <c r="BK17" s="208">
        <f>IF(R17&gt;9,R17-Persönliche_Daten!$AH$5,0)</f>
        <v>0</v>
      </c>
      <c r="BL17" s="208">
        <f t="shared" si="12"/>
        <v>0</v>
      </c>
      <c r="BM17" s="208">
        <f t="shared" si="13"/>
        <v>0</v>
      </c>
      <c r="BN17" s="208">
        <f>IF(AND(U17&gt;6,U17&lt;9.01),U17-Persönliche_Daten!$AG$5,0)</f>
        <v>0</v>
      </c>
      <c r="BO17" s="208">
        <f>IF(U17&gt;9,U17-Persönliche_Daten!$AH$5,0)</f>
        <v>0</v>
      </c>
      <c r="BP17" s="208">
        <f t="shared" si="14"/>
        <v>0</v>
      </c>
      <c r="BQ17" s="208">
        <f t="shared" si="15"/>
        <v>0</v>
      </c>
      <c r="BR17" s="208">
        <f t="shared" si="16"/>
        <v>0</v>
      </c>
    </row>
    <row r="18" spans="2:70" s="1" customFormat="1" ht="21.75" customHeight="1" x14ac:dyDescent="0.25">
      <c r="B18" s="59">
        <f t="shared" si="17"/>
        <v>46028</v>
      </c>
      <c r="C18" s="60">
        <f t="shared" si="18"/>
        <v>3</v>
      </c>
      <c r="D18" s="210">
        <f t="shared" si="19"/>
        <v>46028</v>
      </c>
      <c r="E18" s="211" t="s">
        <v>58</v>
      </c>
      <c r="F18" s="6"/>
      <c r="G18" s="6"/>
      <c r="H18" s="114" t="s">
        <v>60</v>
      </c>
      <c r="I18" s="203"/>
      <c r="J18" s="96"/>
      <c r="K18" s="7"/>
      <c r="L18" s="105">
        <f>(K18-J18)*24</f>
        <v>0</v>
      </c>
      <c r="M18" s="91"/>
      <c r="N18" s="8"/>
      <c r="O18" s="105">
        <f t="shared" si="21"/>
        <v>0</v>
      </c>
      <c r="P18" s="96"/>
      <c r="Q18" s="7"/>
      <c r="R18" s="105">
        <f>(Q18-P18)*24</f>
        <v>0</v>
      </c>
      <c r="S18" s="91"/>
      <c r="T18" s="8"/>
      <c r="U18" s="105">
        <f t="shared" si="23"/>
        <v>0</v>
      </c>
      <c r="V18" s="367">
        <f>IF(D18=Persönliche_Daten!$D$24,Persönliche_Daten!$H$24,IF(D18=Persönliche_Daten!$D$26,Persönliche_Daten!$H$26,IF(BF18&gt;0,0,IF(C18=2,Persönliche_Daten!$G$8,IF(C18=3,Persönliche_Daten!$H$8,IF(C18=4,Persönliche_Daten!$I$8,IF(C18=5,Persönliche_Daten!$J$8,IF(C18=6,Persönliche_Daten!$K$8))))))+IF(C18=7,Persönliche_Daten!$L$8,IF(C18=1,Persönliche_Daten!$M$8,0))))</f>
        <v>0</v>
      </c>
      <c r="W18" s="397"/>
      <c r="X18" s="369">
        <f t="shared" si="24"/>
        <v>0</v>
      </c>
      <c r="Y18" s="370"/>
      <c r="Z18" s="371">
        <f t="shared" si="25"/>
        <v>0</v>
      </c>
      <c r="AA18" s="372"/>
      <c r="AB18" s="367">
        <f>IF(D18=Persönliche_Daten!$D$24,Persönliche_Daten!$H$24,IF(D18=Persönliche_Daten!$D$26,0,IF(BF18&gt;0,0,IF(C18=2,Persönliche_Daten!$P$8,IF(C18=3,Persönliche_Daten!$Q$8,IF(C18=4,Persönliche_Daten!$R$8,IF(C18=5,Persönliche_Daten!$S$8,IF(C18=6,Persönliche_Daten!$T$8))))))+IF(C18=7,Persönliche_Daten!$U$8,IF(C18=1,Persönliche_Daten!$V$8,0))))</f>
        <v>0</v>
      </c>
      <c r="AC18" s="368"/>
      <c r="AD18" s="369">
        <f t="shared" si="1"/>
        <v>0</v>
      </c>
      <c r="AE18" s="370"/>
      <c r="AF18" s="371">
        <f t="shared" si="2"/>
        <v>0</v>
      </c>
      <c r="AG18" s="372"/>
      <c r="AH18" s="108">
        <f t="shared" si="3"/>
        <v>0</v>
      </c>
      <c r="AI18" s="105">
        <f t="shared" si="0"/>
        <v>0</v>
      </c>
      <c r="AJ18" s="12">
        <f t="shared" si="4"/>
        <v>0</v>
      </c>
      <c r="AK18" s="204">
        <f t="shared" si="26"/>
        <v>0</v>
      </c>
      <c r="AL18" s="205"/>
      <c r="AM18" s="205"/>
      <c r="AN18" s="205"/>
      <c r="AO18" s="393"/>
      <c r="AP18" s="393"/>
      <c r="AQ18" s="207"/>
      <c r="AR18" s="207"/>
      <c r="AV18" s="1">
        <f>IF(AND(K18&gt;0,M18=K18),Persönliche_Daten!$AI$5,0)</f>
        <v>0</v>
      </c>
      <c r="AW18" s="209">
        <f t="shared" si="5"/>
        <v>0</v>
      </c>
      <c r="AX18" s="209">
        <f>IF(AND(L18&gt;6,L18&lt;9.01),L18-Persönliche_Daten!$AG$5,0)</f>
        <v>0</v>
      </c>
      <c r="AY18" s="209">
        <f>IF(L18&gt;9,L18-Persönliche_Daten!$AH$5,0)</f>
        <v>0</v>
      </c>
      <c r="AZ18" s="209">
        <f t="shared" si="6"/>
        <v>0</v>
      </c>
      <c r="BA18" s="209">
        <f t="shared" si="7"/>
        <v>0</v>
      </c>
      <c r="BB18" s="209">
        <f>IF(AND(O18&gt;6,O18&lt;9.01),O18-Persönliche_Daten!$AG$5,0)</f>
        <v>0</v>
      </c>
      <c r="BC18" s="209">
        <f>IF(O18&gt;9,O18-Persönliche_Daten!$AH$5,0)</f>
        <v>0</v>
      </c>
      <c r="BD18" s="209">
        <f t="shared" si="8"/>
        <v>0</v>
      </c>
      <c r="BE18" s="209">
        <f t="shared" si="9"/>
        <v>0</v>
      </c>
      <c r="BF18" s="209">
        <f t="shared" si="10"/>
        <v>1</v>
      </c>
      <c r="BG18" s="209"/>
      <c r="BH18" s="208"/>
      <c r="BI18" s="208">
        <f t="shared" si="11"/>
        <v>0</v>
      </c>
      <c r="BJ18" s="208">
        <f>IF(AND(R18&gt;6,R18&lt;9.01),R18-Persönliche_Daten!$AG$5,0)</f>
        <v>0</v>
      </c>
      <c r="BK18" s="208">
        <f>IF(R18&gt;9,R18-Persönliche_Daten!$AH$5,0)</f>
        <v>0</v>
      </c>
      <c r="BL18" s="208">
        <f t="shared" si="12"/>
        <v>0</v>
      </c>
      <c r="BM18" s="208">
        <f t="shared" si="13"/>
        <v>0</v>
      </c>
      <c r="BN18" s="208">
        <f>IF(AND(U18&gt;6,U18&lt;9.01),U18-Persönliche_Daten!$AG$5,0)</f>
        <v>0</v>
      </c>
      <c r="BO18" s="208">
        <f>IF(U18&gt;9,U18-Persönliche_Daten!$AH$5,0)</f>
        <v>0</v>
      </c>
      <c r="BP18" s="208">
        <f t="shared" si="14"/>
        <v>0</v>
      </c>
      <c r="BQ18" s="208">
        <f t="shared" si="15"/>
        <v>0</v>
      </c>
      <c r="BR18" s="208">
        <f t="shared" si="16"/>
        <v>1</v>
      </c>
    </row>
    <row r="19" spans="2:70" s="1" customFormat="1" ht="21.75" customHeight="1" x14ac:dyDescent="0.25">
      <c r="B19" s="59">
        <f t="shared" si="17"/>
        <v>46029</v>
      </c>
      <c r="C19" s="60">
        <f t="shared" si="18"/>
        <v>4</v>
      </c>
      <c r="D19" s="210">
        <f t="shared" si="19"/>
        <v>46029</v>
      </c>
      <c r="E19" s="211"/>
      <c r="F19" s="6"/>
      <c r="G19" s="6"/>
      <c r="H19" s="114"/>
      <c r="I19" s="203"/>
      <c r="J19" s="96"/>
      <c r="K19" s="7"/>
      <c r="L19" s="105">
        <f t="shared" si="20"/>
        <v>0</v>
      </c>
      <c r="M19" s="91"/>
      <c r="N19" s="8"/>
      <c r="O19" s="105">
        <f t="shared" si="21"/>
        <v>0</v>
      </c>
      <c r="P19" s="96"/>
      <c r="Q19" s="7"/>
      <c r="R19" s="105">
        <f t="shared" ref="R19:R26" si="27">(Q19-P19)*24</f>
        <v>0</v>
      </c>
      <c r="S19" s="91"/>
      <c r="T19" s="8"/>
      <c r="U19" s="105">
        <f t="shared" si="23"/>
        <v>0</v>
      </c>
      <c r="V19" s="367">
        <f>IF(D19=Persönliche_Daten!$D$24,Persönliche_Daten!$H$24,IF(D19=Persönliche_Daten!$D$26,Persönliche_Daten!$H$26,IF(BF19&gt;0,0,IF(C19=2,Persönliche_Daten!$G$8,IF(C19=3,Persönliche_Daten!$H$8,IF(C19=4,Persönliche_Daten!$I$8,IF(C19=5,Persönliche_Daten!$J$8,IF(C19=6,Persönliche_Daten!$K$8))))))+IF(C19=7,Persönliche_Daten!$L$8,IF(C19=1,Persönliche_Daten!$M$8,0))))</f>
        <v>0</v>
      </c>
      <c r="W19" s="397"/>
      <c r="X19" s="369">
        <f t="shared" si="24"/>
        <v>0</v>
      </c>
      <c r="Y19" s="370"/>
      <c r="Z19" s="371">
        <f t="shared" si="25"/>
        <v>0</v>
      </c>
      <c r="AA19" s="372"/>
      <c r="AB19" s="367">
        <f>IF(D19=Persönliche_Daten!$D$24,Persönliche_Daten!$H$24,IF(D19=Persönliche_Daten!$D$26,0,IF(BF19&gt;0,0,IF(C19=2,Persönliche_Daten!$P$8,IF(C19=3,Persönliche_Daten!$Q$8,IF(C19=4,Persönliche_Daten!$R$8,IF(C19=5,Persönliche_Daten!$S$8,IF(C19=6,Persönliche_Daten!$T$8))))))+IF(C19=7,Persönliche_Daten!$U$8,IF(C19=1,Persönliche_Daten!$V$8,0))))</f>
        <v>0</v>
      </c>
      <c r="AC19" s="368"/>
      <c r="AD19" s="369">
        <f t="shared" si="1"/>
        <v>0</v>
      </c>
      <c r="AE19" s="370"/>
      <c r="AF19" s="371">
        <f t="shared" si="2"/>
        <v>0</v>
      </c>
      <c r="AG19" s="372"/>
      <c r="AH19" s="108">
        <f t="shared" si="3"/>
        <v>0</v>
      </c>
      <c r="AI19" s="105">
        <f t="shared" ref="AI19:AI41" si="28">ROUND(AH19+AI18,2)</f>
        <v>0</v>
      </c>
      <c r="AJ19" s="12">
        <f t="shared" si="4"/>
        <v>0</v>
      </c>
      <c r="AK19" s="204">
        <f t="shared" si="26"/>
        <v>0</v>
      </c>
      <c r="AL19" s="205"/>
      <c r="AM19" s="205"/>
      <c r="AN19" s="205"/>
      <c r="AO19" s="393"/>
      <c r="AP19" s="393"/>
      <c r="AR19" s="207"/>
      <c r="AV19" s="1">
        <f>IF(AND(K19&gt;0,M19=K19),Persönliche_Daten!$AI$5,0)</f>
        <v>0</v>
      </c>
      <c r="AW19" s="209">
        <f t="shared" si="5"/>
        <v>0</v>
      </c>
      <c r="AX19" s="209">
        <f>IF(AND(L19&gt;6,L19&lt;9.01),L19-Persönliche_Daten!$AG$5,0)</f>
        <v>0</v>
      </c>
      <c r="AY19" s="209">
        <f>IF(L19&gt;9,L19-Persönliche_Daten!$AH$5,0)</f>
        <v>0</v>
      </c>
      <c r="AZ19" s="209">
        <f t="shared" si="6"/>
        <v>0</v>
      </c>
      <c r="BA19" s="209">
        <f t="shared" si="7"/>
        <v>0</v>
      </c>
      <c r="BB19" s="209">
        <f>IF(AND(O19&gt;6,O19&lt;9.01),O19-Persönliche_Daten!$AG$5,0)</f>
        <v>0</v>
      </c>
      <c r="BC19" s="209">
        <f>IF(O19&gt;9,O19-Persönliche_Daten!$AH$5,0)</f>
        <v>0</v>
      </c>
      <c r="BD19" s="209">
        <f t="shared" si="8"/>
        <v>0</v>
      </c>
      <c r="BE19" s="209">
        <f t="shared" si="9"/>
        <v>0</v>
      </c>
      <c r="BF19" s="209">
        <f t="shared" si="10"/>
        <v>0</v>
      </c>
      <c r="BG19" s="209"/>
      <c r="BH19" s="208"/>
      <c r="BI19" s="208">
        <f t="shared" si="11"/>
        <v>0</v>
      </c>
      <c r="BJ19" s="208">
        <f>IF(AND(R19&gt;6,R19&lt;9.01),R19-Persönliche_Daten!$AG$5,0)</f>
        <v>0</v>
      </c>
      <c r="BK19" s="208">
        <f>IF(R19&gt;9,R19-Persönliche_Daten!$AH$5,0)</f>
        <v>0</v>
      </c>
      <c r="BL19" s="208">
        <f t="shared" si="12"/>
        <v>0</v>
      </c>
      <c r="BM19" s="208">
        <f t="shared" si="13"/>
        <v>0</v>
      </c>
      <c r="BN19" s="208">
        <f>IF(AND(U19&gt;6,U19&lt;9.01),U19-Persönliche_Daten!$AG$5,0)</f>
        <v>0</v>
      </c>
      <c r="BO19" s="208">
        <f>IF(U19&gt;9,U19-Persönliche_Daten!$AH$5,0)</f>
        <v>0</v>
      </c>
      <c r="BP19" s="208">
        <f t="shared" si="14"/>
        <v>0</v>
      </c>
      <c r="BQ19" s="208">
        <f t="shared" si="15"/>
        <v>0</v>
      </c>
      <c r="BR19" s="208">
        <f t="shared" si="16"/>
        <v>0</v>
      </c>
    </row>
    <row r="20" spans="2:70" s="1" customFormat="1" ht="21.75" customHeight="1" x14ac:dyDescent="0.25">
      <c r="B20" s="59">
        <f t="shared" si="17"/>
        <v>46030</v>
      </c>
      <c r="C20" s="60">
        <f t="shared" si="18"/>
        <v>5</v>
      </c>
      <c r="D20" s="210">
        <f t="shared" si="19"/>
        <v>46030</v>
      </c>
      <c r="E20" s="211"/>
      <c r="F20" s="6"/>
      <c r="G20" s="6"/>
      <c r="H20" s="114"/>
      <c r="I20" s="203"/>
      <c r="J20" s="96"/>
      <c r="K20" s="7"/>
      <c r="L20" s="105">
        <f t="shared" si="20"/>
        <v>0</v>
      </c>
      <c r="M20" s="91"/>
      <c r="N20" s="8"/>
      <c r="O20" s="105">
        <f t="shared" si="21"/>
        <v>0</v>
      </c>
      <c r="P20" s="96"/>
      <c r="Q20" s="7"/>
      <c r="R20" s="105">
        <f t="shared" si="27"/>
        <v>0</v>
      </c>
      <c r="S20" s="91"/>
      <c r="T20" s="8"/>
      <c r="U20" s="105">
        <f t="shared" si="23"/>
        <v>0</v>
      </c>
      <c r="V20" s="367">
        <f>IF(D20=Persönliche_Daten!$D$24,Persönliche_Daten!$H$24,IF(D20=Persönliche_Daten!$D$26,Persönliche_Daten!$H$26,IF(BF20&gt;0,0,IF(C20=2,Persönliche_Daten!$G$8,IF(C20=3,Persönliche_Daten!$H$8,IF(C20=4,Persönliche_Daten!$I$8,IF(C20=5,Persönliche_Daten!$J$8,IF(C20=6,Persönliche_Daten!$K$8))))))+IF(C20=7,Persönliche_Daten!$L$8,IF(C20=1,Persönliche_Daten!$M$8,0))))</f>
        <v>0</v>
      </c>
      <c r="W20" s="397"/>
      <c r="X20" s="369">
        <f t="shared" si="24"/>
        <v>0</v>
      </c>
      <c r="Y20" s="370"/>
      <c r="Z20" s="371">
        <f t="shared" si="25"/>
        <v>0</v>
      </c>
      <c r="AA20" s="372"/>
      <c r="AB20" s="367">
        <f>IF(D20=Persönliche_Daten!$D$24,Persönliche_Daten!$H$24,IF(D20=Persönliche_Daten!$D$26,0,IF(BF20&gt;0,0,IF(C20=2,Persönliche_Daten!$P$8,IF(C20=3,Persönliche_Daten!$Q$8,IF(C20=4,Persönliche_Daten!$R$8,IF(C20=5,Persönliche_Daten!$S$8,IF(C20=6,Persönliche_Daten!$T$8))))))+IF(C20=7,Persönliche_Daten!$U$8,IF(C20=1,Persönliche_Daten!$V$8,0))))</f>
        <v>0</v>
      </c>
      <c r="AC20" s="368"/>
      <c r="AD20" s="369">
        <f t="shared" si="1"/>
        <v>0</v>
      </c>
      <c r="AE20" s="370"/>
      <c r="AF20" s="371">
        <f t="shared" si="2"/>
        <v>0</v>
      </c>
      <c r="AG20" s="372"/>
      <c r="AH20" s="108">
        <f t="shared" ref="AH20:AH43" si="29">Z20+AF20</f>
        <v>0</v>
      </c>
      <c r="AI20" s="105">
        <f t="shared" si="28"/>
        <v>0</v>
      </c>
      <c r="AJ20" s="12">
        <f t="shared" si="4"/>
        <v>0</v>
      </c>
      <c r="AK20" s="204">
        <f t="shared" si="26"/>
        <v>0</v>
      </c>
      <c r="AL20" s="205"/>
      <c r="AM20" s="205"/>
      <c r="AN20" s="205"/>
      <c r="AO20" s="393"/>
      <c r="AP20" s="393"/>
      <c r="AR20" s="207"/>
      <c r="AV20" s="1">
        <f>IF(AND(K20&gt;0,M20=K20),Persönliche_Daten!$AI$5,0)</f>
        <v>0</v>
      </c>
      <c r="AW20" s="209">
        <f t="shared" si="5"/>
        <v>0</v>
      </c>
      <c r="AX20" s="209">
        <f>IF(AND(L20&gt;6,L20&lt;9.01),L20-Persönliche_Daten!$AG$5,0)</f>
        <v>0</v>
      </c>
      <c r="AY20" s="209">
        <f>IF(L20&gt;9,L20-Persönliche_Daten!$AH$5,0)</f>
        <v>0</v>
      </c>
      <c r="AZ20" s="209">
        <f t="shared" si="6"/>
        <v>0</v>
      </c>
      <c r="BA20" s="209">
        <f t="shared" si="7"/>
        <v>0</v>
      </c>
      <c r="BB20" s="209">
        <f>IF(AND(O20&gt;6,O20&lt;9.01),O20-Persönliche_Daten!$AG$5,0)</f>
        <v>0</v>
      </c>
      <c r="BC20" s="209">
        <f>IF(O20&gt;9,O20-Persönliche_Daten!$AH$5,0)</f>
        <v>0</v>
      </c>
      <c r="BD20" s="209">
        <f t="shared" si="8"/>
        <v>0</v>
      </c>
      <c r="BE20" s="209">
        <f t="shared" si="9"/>
        <v>0</v>
      </c>
      <c r="BF20" s="209">
        <f t="shared" si="10"/>
        <v>0</v>
      </c>
      <c r="BG20" s="209"/>
      <c r="BH20" s="208"/>
      <c r="BI20" s="208">
        <f t="shared" si="11"/>
        <v>0</v>
      </c>
      <c r="BJ20" s="208">
        <f>IF(AND(R20&gt;6,R20&lt;9.01),R20-Persönliche_Daten!$AG$5,0)</f>
        <v>0</v>
      </c>
      <c r="BK20" s="208">
        <f>IF(R20&gt;9,R20-Persönliche_Daten!$AH$5,0)</f>
        <v>0</v>
      </c>
      <c r="BL20" s="208">
        <f t="shared" si="12"/>
        <v>0</v>
      </c>
      <c r="BM20" s="208">
        <f t="shared" si="13"/>
        <v>0</v>
      </c>
      <c r="BN20" s="208">
        <f>IF(AND(U20&gt;6,U20&lt;9.01),U20-Persönliche_Daten!$AG$5,0)</f>
        <v>0</v>
      </c>
      <c r="BO20" s="208">
        <f>IF(U20&gt;9,U20-Persönliche_Daten!$AH$5,0)</f>
        <v>0</v>
      </c>
      <c r="BP20" s="208">
        <f t="shared" si="14"/>
        <v>0</v>
      </c>
      <c r="BQ20" s="208">
        <f t="shared" si="15"/>
        <v>0</v>
      </c>
      <c r="BR20" s="208">
        <f t="shared" si="16"/>
        <v>0</v>
      </c>
    </row>
    <row r="21" spans="2:70" s="1" customFormat="1" ht="21.75" customHeight="1" x14ac:dyDescent="0.25">
      <c r="B21" s="59">
        <f t="shared" si="17"/>
        <v>46031</v>
      </c>
      <c r="C21" s="60">
        <f t="shared" si="18"/>
        <v>6</v>
      </c>
      <c r="D21" s="210">
        <f t="shared" si="19"/>
        <v>46031</v>
      </c>
      <c r="E21" s="211"/>
      <c r="F21" s="6"/>
      <c r="G21" s="6"/>
      <c r="H21" s="114"/>
      <c r="I21" s="203"/>
      <c r="J21" s="96"/>
      <c r="K21" s="7"/>
      <c r="L21" s="105">
        <f t="shared" si="20"/>
        <v>0</v>
      </c>
      <c r="M21" s="91"/>
      <c r="N21" s="8"/>
      <c r="O21" s="105">
        <f t="shared" si="21"/>
        <v>0</v>
      </c>
      <c r="P21" s="96"/>
      <c r="Q21" s="7"/>
      <c r="R21" s="105">
        <f t="shared" si="27"/>
        <v>0</v>
      </c>
      <c r="S21" s="91"/>
      <c r="T21" s="8"/>
      <c r="U21" s="105">
        <f t="shared" si="23"/>
        <v>0</v>
      </c>
      <c r="V21" s="367">
        <f>IF(D21=Persönliche_Daten!$D$24,Persönliche_Daten!$H$24,IF(D21=Persönliche_Daten!$D$26,Persönliche_Daten!$H$26,IF(BF21&gt;0,0,IF(C21=2,Persönliche_Daten!$G$8,IF(C21=3,Persönliche_Daten!$H$8,IF(C21=4,Persönliche_Daten!$I$8,IF(C21=5,Persönliche_Daten!$J$8,IF(C21=6,Persönliche_Daten!$K$8))))))+IF(C21=7,Persönliche_Daten!$L$8,IF(C21=1,Persönliche_Daten!$M$8,0))))</f>
        <v>0</v>
      </c>
      <c r="W21" s="397"/>
      <c r="X21" s="369">
        <f t="shared" si="24"/>
        <v>0</v>
      </c>
      <c r="Y21" s="370"/>
      <c r="Z21" s="371">
        <f t="shared" si="25"/>
        <v>0</v>
      </c>
      <c r="AA21" s="372"/>
      <c r="AB21" s="367">
        <f>IF(D21=Persönliche_Daten!$D$24,Persönliche_Daten!$H$24,IF(D21=Persönliche_Daten!$D$26,0,IF(BF21&gt;0,0,IF(C21=2,Persönliche_Daten!$P$8,IF(C21=3,Persönliche_Daten!$Q$8,IF(C21=4,Persönliche_Daten!$R$8,IF(C21=5,Persönliche_Daten!$S$8,IF(C21=6,Persönliche_Daten!$T$8))))))+IF(C21=7,Persönliche_Daten!$U$8,IF(C21=1,Persönliche_Daten!$V$8,0))))</f>
        <v>0</v>
      </c>
      <c r="AC21" s="368"/>
      <c r="AD21" s="369">
        <f t="shared" si="1"/>
        <v>0</v>
      </c>
      <c r="AE21" s="370"/>
      <c r="AF21" s="371">
        <f t="shared" si="2"/>
        <v>0</v>
      </c>
      <c r="AG21" s="372"/>
      <c r="AH21" s="108">
        <f>Z21+AF21</f>
        <v>0</v>
      </c>
      <c r="AI21" s="105">
        <f t="shared" si="28"/>
        <v>0</v>
      </c>
      <c r="AJ21" s="12">
        <f t="shared" si="4"/>
        <v>0</v>
      </c>
      <c r="AK21" s="204">
        <f t="shared" si="26"/>
        <v>0</v>
      </c>
      <c r="AL21" s="205"/>
      <c r="AM21" s="205"/>
      <c r="AN21" s="205"/>
      <c r="AO21" s="393"/>
      <c r="AP21" s="393"/>
      <c r="AR21" s="207"/>
      <c r="AV21" s="1">
        <f>IF(AND(K21&gt;0,M21=K21),Persönliche_Daten!$AI$5,0)</f>
        <v>0</v>
      </c>
      <c r="AW21" s="209">
        <f t="shared" si="5"/>
        <v>0</v>
      </c>
      <c r="AX21" s="209">
        <f>IF(AND(L21&gt;6,L21&lt;9.01),L21-Persönliche_Daten!$AG$5,0)</f>
        <v>0</v>
      </c>
      <c r="AY21" s="209">
        <f>IF(L21&gt;9,L21-Persönliche_Daten!$AH$5,0)</f>
        <v>0</v>
      </c>
      <c r="AZ21" s="209">
        <f t="shared" si="6"/>
        <v>0</v>
      </c>
      <c r="BA21" s="209">
        <f t="shared" si="7"/>
        <v>0</v>
      </c>
      <c r="BB21" s="209">
        <f>IF(AND(O21&gt;6,O21&lt;9.01),O21-Persönliche_Daten!$AG$5,0)</f>
        <v>0</v>
      </c>
      <c r="BC21" s="209">
        <f>IF(O21&gt;9,O21-Persönliche_Daten!$AH$5,0)</f>
        <v>0</v>
      </c>
      <c r="BD21" s="209">
        <f t="shared" si="8"/>
        <v>0</v>
      </c>
      <c r="BE21" s="209">
        <f t="shared" si="9"/>
        <v>0</v>
      </c>
      <c r="BF21" s="209">
        <f t="shared" si="10"/>
        <v>0</v>
      </c>
      <c r="BG21" s="209"/>
      <c r="BH21" s="208"/>
      <c r="BI21" s="208">
        <f t="shared" si="11"/>
        <v>0</v>
      </c>
      <c r="BJ21" s="208">
        <f>IF(AND(R21&gt;6,R21&lt;9.01),R21-Persönliche_Daten!$AG$5,0)</f>
        <v>0</v>
      </c>
      <c r="BK21" s="208">
        <f>IF(R21&gt;9,R21-Persönliche_Daten!$AH$5,0)</f>
        <v>0</v>
      </c>
      <c r="BL21" s="208">
        <f t="shared" si="12"/>
        <v>0</v>
      </c>
      <c r="BM21" s="208">
        <f t="shared" si="13"/>
        <v>0</v>
      </c>
      <c r="BN21" s="208">
        <f>IF(AND(U21&gt;6,U21&lt;9.01),U21-Persönliche_Daten!$AG$5,0)</f>
        <v>0</v>
      </c>
      <c r="BO21" s="208">
        <f>IF(U21&gt;9,U21-Persönliche_Daten!$AH$5,0)</f>
        <v>0</v>
      </c>
      <c r="BP21" s="208">
        <f t="shared" si="14"/>
        <v>0</v>
      </c>
      <c r="BQ21" s="208">
        <f t="shared" si="15"/>
        <v>0</v>
      </c>
      <c r="BR21" s="208">
        <f t="shared" si="16"/>
        <v>0</v>
      </c>
    </row>
    <row r="22" spans="2:70" s="1" customFormat="1" ht="21.75" customHeight="1" x14ac:dyDescent="0.25">
      <c r="B22" s="59">
        <f t="shared" si="17"/>
        <v>46032</v>
      </c>
      <c r="C22" s="60">
        <f t="shared" si="18"/>
        <v>7</v>
      </c>
      <c r="D22" s="210">
        <f t="shared" si="19"/>
        <v>46032</v>
      </c>
      <c r="E22" s="211"/>
      <c r="F22" s="6"/>
      <c r="G22" s="6"/>
      <c r="H22" s="114"/>
      <c r="I22" s="203"/>
      <c r="J22" s="96"/>
      <c r="K22" s="7"/>
      <c r="L22" s="105">
        <f t="shared" si="20"/>
        <v>0</v>
      </c>
      <c r="M22" s="91"/>
      <c r="N22" s="8"/>
      <c r="O22" s="105">
        <f t="shared" si="21"/>
        <v>0</v>
      </c>
      <c r="P22" s="96"/>
      <c r="Q22" s="7"/>
      <c r="R22" s="105">
        <f t="shared" si="27"/>
        <v>0</v>
      </c>
      <c r="S22" s="91"/>
      <c r="T22" s="8"/>
      <c r="U22" s="105">
        <f t="shared" si="23"/>
        <v>0</v>
      </c>
      <c r="V22" s="367">
        <f>IF(D22=Persönliche_Daten!$D$24,Persönliche_Daten!$H$24,IF(D22=Persönliche_Daten!$D$26,Persönliche_Daten!$H$26,IF(BF22&gt;0,0,IF(C22=2,Persönliche_Daten!$G$8,IF(C22=3,Persönliche_Daten!$H$8,IF(C22=4,Persönliche_Daten!$I$8,IF(C22=5,Persönliche_Daten!$J$8,IF(C22=6,Persönliche_Daten!$K$8))))))+IF(C22=7,Persönliche_Daten!$L$8,IF(C22=1,Persönliche_Daten!$M$8,0))))</f>
        <v>0</v>
      </c>
      <c r="W22" s="397"/>
      <c r="X22" s="369">
        <f t="shared" si="24"/>
        <v>0</v>
      </c>
      <c r="Y22" s="370"/>
      <c r="Z22" s="371">
        <f t="shared" si="25"/>
        <v>0</v>
      </c>
      <c r="AA22" s="372"/>
      <c r="AB22" s="367">
        <f>IF(D22=Persönliche_Daten!$D$24,Persönliche_Daten!$H$24,IF(D22=Persönliche_Daten!$D$26,0,IF(BF22&gt;0,0,IF(C22=2,Persönliche_Daten!$P$8,IF(C22=3,Persönliche_Daten!$Q$8,IF(C22=4,Persönliche_Daten!$R$8,IF(C22=5,Persönliche_Daten!$S$8,IF(C22=6,Persönliche_Daten!$T$8))))))+IF(C22=7,Persönliche_Daten!$U$8,IF(C22=1,Persönliche_Daten!$V$8,0))))</f>
        <v>0</v>
      </c>
      <c r="AC22" s="368"/>
      <c r="AD22" s="369">
        <f t="shared" si="1"/>
        <v>0</v>
      </c>
      <c r="AE22" s="370"/>
      <c r="AF22" s="371">
        <f t="shared" si="2"/>
        <v>0</v>
      </c>
      <c r="AG22" s="372"/>
      <c r="AH22" s="108">
        <f t="shared" si="29"/>
        <v>0</v>
      </c>
      <c r="AI22" s="105">
        <f t="shared" si="28"/>
        <v>0</v>
      </c>
      <c r="AJ22" s="12">
        <f t="shared" si="4"/>
        <v>0</v>
      </c>
      <c r="AK22" s="204">
        <f t="shared" si="26"/>
        <v>0</v>
      </c>
      <c r="AL22" s="205"/>
      <c r="AM22" s="205"/>
      <c r="AN22" s="205"/>
      <c r="AO22" s="393"/>
      <c r="AP22" s="393"/>
      <c r="AR22" s="207"/>
      <c r="AV22" s="1">
        <f>IF(AND(K22&gt;0,M22=K22),Persönliche_Daten!$AI$5,0)</f>
        <v>0</v>
      </c>
      <c r="AW22" s="209">
        <f t="shared" si="5"/>
        <v>0</v>
      </c>
      <c r="AX22" s="209">
        <f>IF(AND(L22&gt;6,L22&lt;9.01),L22-Persönliche_Daten!$AG$5,0)</f>
        <v>0</v>
      </c>
      <c r="AY22" s="209">
        <f>IF(L22&gt;9,L22-Persönliche_Daten!$AH$5,0)</f>
        <v>0</v>
      </c>
      <c r="AZ22" s="209">
        <f t="shared" si="6"/>
        <v>0</v>
      </c>
      <c r="BA22" s="209">
        <f t="shared" si="7"/>
        <v>0</v>
      </c>
      <c r="BB22" s="209">
        <f>IF(AND(O22&gt;6,O22&lt;9.01),O22-Persönliche_Daten!$AG$5,0)</f>
        <v>0</v>
      </c>
      <c r="BC22" s="209">
        <f>IF(O22&gt;9,O22-Persönliche_Daten!$AH$5,0)</f>
        <v>0</v>
      </c>
      <c r="BD22" s="209">
        <f t="shared" si="8"/>
        <v>0</v>
      </c>
      <c r="BE22" s="209">
        <f t="shared" si="9"/>
        <v>0</v>
      </c>
      <c r="BF22" s="209">
        <f t="shared" si="10"/>
        <v>0</v>
      </c>
      <c r="BG22" s="209"/>
      <c r="BH22" s="208"/>
      <c r="BI22" s="208">
        <f t="shared" si="11"/>
        <v>0</v>
      </c>
      <c r="BJ22" s="208">
        <f>IF(AND(R22&gt;6,R22&lt;9.01),R22-Persönliche_Daten!$AG$5,0)</f>
        <v>0</v>
      </c>
      <c r="BK22" s="208">
        <f>IF(R22&gt;9,R22-Persönliche_Daten!$AH$5,0)</f>
        <v>0</v>
      </c>
      <c r="BL22" s="208">
        <f t="shared" si="12"/>
        <v>0</v>
      </c>
      <c r="BM22" s="208">
        <f t="shared" si="13"/>
        <v>0</v>
      </c>
      <c r="BN22" s="208">
        <f>IF(AND(U22&gt;6,U22&lt;9.01),U22-Persönliche_Daten!$AG$5,0)</f>
        <v>0</v>
      </c>
      <c r="BO22" s="208">
        <f>IF(U22&gt;9,U22-Persönliche_Daten!$AH$5,0)</f>
        <v>0</v>
      </c>
      <c r="BP22" s="208">
        <f t="shared" si="14"/>
        <v>0</v>
      </c>
      <c r="BQ22" s="208">
        <f t="shared" si="15"/>
        <v>0</v>
      </c>
      <c r="BR22" s="208">
        <f t="shared" si="16"/>
        <v>0</v>
      </c>
    </row>
    <row r="23" spans="2:70" s="1" customFormat="1" ht="21.75" customHeight="1" x14ac:dyDescent="0.25">
      <c r="B23" s="59">
        <f t="shared" si="17"/>
        <v>46033</v>
      </c>
      <c r="C23" s="60">
        <f t="shared" si="18"/>
        <v>1</v>
      </c>
      <c r="D23" s="210">
        <f t="shared" si="19"/>
        <v>46033</v>
      </c>
      <c r="E23" s="211"/>
      <c r="F23" s="6"/>
      <c r="G23" s="6"/>
      <c r="H23" s="114"/>
      <c r="I23" s="203"/>
      <c r="J23" s="96"/>
      <c r="K23" s="7"/>
      <c r="L23" s="105">
        <f t="shared" si="20"/>
        <v>0</v>
      </c>
      <c r="M23" s="91"/>
      <c r="N23" s="8"/>
      <c r="O23" s="105">
        <f t="shared" si="21"/>
        <v>0</v>
      </c>
      <c r="P23" s="96"/>
      <c r="Q23" s="7"/>
      <c r="R23" s="105">
        <f t="shared" si="27"/>
        <v>0</v>
      </c>
      <c r="S23" s="91"/>
      <c r="T23" s="8"/>
      <c r="U23" s="105">
        <f t="shared" si="23"/>
        <v>0</v>
      </c>
      <c r="V23" s="367">
        <f>IF(D23=Persönliche_Daten!$D$24,Persönliche_Daten!$H$24,IF(D23=Persönliche_Daten!$D$26,Persönliche_Daten!$H$26,IF(BF23&gt;0,0,IF(C23=2,Persönliche_Daten!$G$8,IF(C23=3,Persönliche_Daten!$H$8,IF(C23=4,Persönliche_Daten!$I$8,IF(C23=5,Persönliche_Daten!$J$8,IF(C23=6,Persönliche_Daten!$K$8))))))+IF(C23=7,Persönliche_Daten!$L$8,IF(C23=1,Persönliche_Daten!$M$8,0))))</f>
        <v>0</v>
      </c>
      <c r="W23" s="397"/>
      <c r="X23" s="369">
        <f t="shared" si="24"/>
        <v>0</v>
      </c>
      <c r="Y23" s="370"/>
      <c r="Z23" s="371">
        <f t="shared" si="25"/>
        <v>0</v>
      </c>
      <c r="AA23" s="372"/>
      <c r="AB23" s="367">
        <f>IF(D23=Persönliche_Daten!$D$24,Persönliche_Daten!$H$24,IF(D23=Persönliche_Daten!$D$26,0,IF(BF23&gt;0,0,IF(C23=2,Persönliche_Daten!$P$8,IF(C23=3,Persönliche_Daten!$Q$8,IF(C23=4,Persönliche_Daten!$R$8,IF(C23=5,Persönliche_Daten!$S$8,IF(C23=6,Persönliche_Daten!$T$8))))))+IF(C23=7,Persönliche_Daten!$U$8,IF(C23=1,Persönliche_Daten!$V$8,0))))</f>
        <v>0</v>
      </c>
      <c r="AC23" s="368"/>
      <c r="AD23" s="369">
        <f t="shared" si="1"/>
        <v>0</v>
      </c>
      <c r="AE23" s="370"/>
      <c r="AF23" s="371">
        <f t="shared" si="2"/>
        <v>0</v>
      </c>
      <c r="AG23" s="372"/>
      <c r="AH23" s="108">
        <f t="shared" si="29"/>
        <v>0</v>
      </c>
      <c r="AI23" s="105">
        <f t="shared" si="28"/>
        <v>0</v>
      </c>
      <c r="AJ23" s="12">
        <f t="shared" si="4"/>
        <v>0</v>
      </c>
      <c r="AK23" s="204">
        <f t="shared" si="26"/>
        <v>0</v>
      </c>
      <c r="AL23" s="205"/>
      <c r="AM23" s="205"/>
      <c r="AN23" s="205"/>
      <c r="AO23" s="393"/>
      <c r="AP23" s="393"/>
      <c r="AR23" s="207"/>
      <c r="AV23" s="1">
        <f>IF(AND(K23&gt;0,M23=K23),Persönliche_Daten!$AI$5,0)</f>
        <v>0</v>
      </c>
      <c r="AW23" s="209">
        <f t="shared" si="5"/>
        <v>0</v>
      </c>
      <c r="AX23" s="209">
        <f>IF(AND(L23&gt;6,L23&lt;9.01),L23-Persönliche_Daten!$AG$5,0)</f>
        <v>0</v>
      </c>
      <c r="AY23" s="209">
        <f>IF(L23&gt;9,L23-Persönliche_Daten!$AH$5,0)</f>
        <v>0</v>
      </c>
      <c r="AZ23" s="209">
        <f t="shared" si="6"/>
        <v>0</v>
      </c>
      <c r="BA23" s="209">
        <f t="shared" si="7"/>
        <v>0</v>
      </c>
      <c r="BB23" s="209">
        <f>IF(AND(O23&gt;6,O23&lt;9.01),O23-Persönliche_Daten!$AG$5,0)</f>
        <v>0</v>
      </c>
      <c r="BC23" s="209">
        <f>IF(O23&gt;9,O23-Persönliche_Daten!$AH$5,0)</f>
        <v>0</v>
      </c>
      <c r="BD23" s="209">
        <f t="shared" si="8"/>
        <v>0</v>
      </c>
      <c r="BE23" s="209">
        <f t="shared" si="9"/>
        <v>0</v>
      </c>
      <c r="BF23" s="209">
        <f t="shared" si="10"/>
        <v>0</v>
      </c>
      <c r="BG23" s="209"/>
      <c r="BH23" s="208"/>
      <c r="BI23" s="208">
        <f t="shared" si="11"/>
        <v>0</v>
      </c>
      <c r="BJ23" s="208">
        <f>IF(AND(R23&gt;6,R23&lt;9.01),R23-Persönliche_Daten!$AG$5,0)</f>
        <v>0</v>
      </c>
      <c r="BK23" s="208">
        <f>IF(R23&gt;9,R23-Persönliche_Daten!$AH$5,0)</f>
        <v>0</v>
      </c>
      <c r="BL23" s="208">
        <f t="shared" si="12"/>
        <v>0</v>
      </c>
      <c r="BM23" s="208">
        <f t="shared" si="13"/>
        <v>0</v>
      </c>
      <c r="BN23" s="208">
        <f>IF(AND(U23&gt;6,U23&lt;9.01),U23-Persönliche_Daten!$AG$5,0)</f>
        <v>0</v>
      </c>
      <c r="BO23" s="208">
        <f>IF(U23&gt;9,U23-Persönliche_Daten!$AH$5,0)</f>
        <v>0</v>
      </c>
      <c r="BP23" s="208">
        <f t="shared" si="14"/>
        <v>0</v>
      </c>
      <c r="BQ23" s="208">
        <f t="shared" si="15"/>
        <v>0</v>
      </c>
      <c r="BR23" s="208">
        <f t="shared" si="16"/>
        <v>0</v>
      </c>
    </row>
    <row r="24" spans="2:70" s="1" customFormat="1" ht="21.75" customHeight="1" x14ac:dyDescent="0.25">
      <c r="B24" s="59">
        <f t="shared" si="17"/>
        <v>46034</v>
      </c>
      <c r="C24" s="60">
        <f t="shared" si="18"/>
        <v>2</v>
      </c>
      <c r="D24" s="210">
        <f t="shared" si="19"/>
        <v>46034</v>
      </c>
      <c r="E24" s="211"/>
      <c r="F24" s="6"/>
      <c r="G24" s="6"/>
      <c r="H24" s="114"/>
      <c r="I24" s="203"/>
      <c r="J24" s="96"/>
      <c r="K24" s="7"/>
      <c r="L24" s="105">
        <f t="shared" si="20"/>
        <v>0</v>
      </c>
      <c r="M24" s="91"/>
      <c r="N24" s="8"/>
      <c r="O24" s="105">
        <f t="shared" si="21"/>
        <v>0</v>
      </c>
      <c r="P24" s="96"/>
      <c r="Q24" s="7"/>
      <c r="R24" s="105">
        <f t="shared" si="27"/>
        <v>0</v>
      </c>
      <c r="S24" s="91"/>
      <c r="T24" s="8"/>
      <c r="U24" s="105">
        <f t="shared" si="23"/>
        <v>0</v>
      </c>
      <c r="V24" s="367">
        <f>IF(D24=Persönliche_Daten!$D$24,Persönliche_Daten!$H$24,IF(D24=Persönliche_Daten!$D$26,Persönliche_Daten!$H$26,IF(BF24&gt;0,0,IF(C24=2,Persönliche_Daten!$G$8,IF(C24=3,Persönliche_Daten!$H$8,IF(C24=4,Persönliche_Daten!$I$8,IF(C24=5,Persönliche_Daten!$J$8,IF(C24=6,Persönliche_Daten!$K$8))))))+IF(C24=7,Persönliche_Daten!$L$8,IF(C24=1,Persönliche_Daten!$M$8,0))))</f>
        <v>0</v>
      </c>
      <c r="W24" s="397"/>
      <c r="X24" s="369">
        <f t="shared" si="24"/>
        <v>0</v>
      </c>
      <c r="Y24" s="370"/>
      <c r="Z24" s="371">
        <f t="shared" si="25"/>
        <v>0</v>
      </c>
      <c r="AA24" s="372"/>
      <c r="AB24" s="367">
        <f>IF(D24=Persönliche_Daten!$D$24,Persönliche_Daten!$H$24,IF(D24=Persönliche_Daten!$D$26,0,IF(BF24&gt;0,0,IF(C24=2,Persönliche_Daten!$P$8,IF(C24=3,Persönliche_Daten!$Q$8,IF(C24=4,Persönliche_Daten!$R$8,IF(C24=5,Persönliche_Daten!$S$8,IF(C24=6,Persönliche_Daten!$T$8))))))+IF(C24=7,Persönliche_Daten!$U$8,IF(C24=1,Persönliche_Daten!$V$8,0))))</f>
        <v>0</v>
      </c>
      <c r="AC24" s="368"/>
      <c r="AD24" s="369">
        <f t="shared" si="1"/>
        <v>0</v>
      </c>
      <c r="AE24" s="370"/>
      <c r="AF24" s="371">
        <f t="shared" si="2"/>
        <v>0</v>
      </c>
      <c r="AG24" s="372"/>
      <c r="AH24" s="108">
        <f t="shared" si="29"/>
        <v>0</v>
      </c>
      <c r="AI24" s="105">
        <f t="shared" si="28"/>
        <v>0</v>
      </c>
      <c r="AJ24" s="12">
        <f t="shared" si="4"/>
        <v>0</v>
      </c>
      <c r="AK24" s="204">
        <f t="shared" si="26"/>
        <v>0</v>
      </c>
      <c r="AL24" s="205"/>
      <c r="AM24" s="205"/>
      <c r="AN24" s="205"/>
      <c r="AO24" s="393"/>
      <c r="AP24" s="393"/>
      <c r="AR24" s="207"/>
      <c r="AV24" s="1">
        <f>IF(AND(K24&gt;0,M24=K24),Persönliche_Daten!$AI$5,0)</f>
        <v>0</v>
      </c>
      <c r="AW24" s="209">
        <f t="shared" si="5"/>
        <v>0</v>
      </c>
      <c r="AX24" s="209">
        <f>IF(AND(L24&gt;6,L24&lt;9.01),L24-Persönliche_Daten!$AG$5,0)</f>
        <v>0</v>
      </c>
      <c r="AY24" s="209">
        <f>IF(L24&gt;9,L24-Persönliche_Daten!$AH$5,0)</f>
        <v>0</v>
      </c>
      <c r="AZ24" s="209">
        <f t="shared" si="6"/>
        <v>0</v>
      </c>
      <c r="BA24" s="209">
        <f t="shared" si="7"/>
        <v>0</v>
      </c>
      <c r="BB24" s="209">
        <f>IF(AND(O24&gt;6,O24&lt;9.01),O24-Persönliche_Daten!$AG$5,0)</f>
        <v>0</v>
      </c>
      <c r="BC24" s="209">
        <f>IF(O24&gt;9,O24-Persönliche_Daten!$AH$5,0)</f>
        <v>0</v>
      </c>
      <c r="BD24" s="209">
        <f t="shared" si="8"/>
        <v>0</v>
      </c>
      <c r="BE24" s="209">
        <f t="shared" si="9"/>
        <v>0</v>
      </c>
      <c r="BF24" s="209">
        <f t="shared" si="10"/>
        <v>0</v>
      </c>
      <c r="BG24" s="209"/>
      <c r="BH24" s="208"/>
      <c r="BI24" s="208">
        <f t="shared" si="11"/>
        <v>0</v>
      </c>
      <c r="BJ24" s="208">
        <f>IF(AND(R24&gt;6,R24&lt;9.01),R24-Persönliche_Daten!$AG$5,0)</f>
        <v>0</v>
      </c>
      <c r="BK24" s="208">
        <f>IF(R24&gt;9,R24-Persönliche_Daten!$AH$5,0)</f>
        <v>0</v>
      </c>
      <c r="BL24" s="208">
        <f t="shared" si="12"/>
        <v>0</v>
      </c>
      <c r="BM24" s="208">
        <f t="shared" si="13"/>
        <v>0</v>
      </c>
      <c r="BN24" s="208">
        <f>IF(AND(U24&gt;6,U24&lt;9.01),U24-Persönliche_Daten!$AG$5,0)</f>
        <v>0</v>
      </c>
      <c r="BO24" s="208">
        <f>IF(U24&gt;9,U24-Persönliche_Daten!$AH$5,0)</f>
        <v>0</v>
      </c>
      <c r="BP24" s="208">
        <f t="shared" si="14"/>
        <v>0</v>
      </c>
      <c r="BQ24" s="208">
        <f t="shared" si="15"/>
        <v>0</v>
      </c>
      <c r="BR24" s="208">
        <f t="shared" si="16"/>
        <v>0</v>
      </c>
    </row>
    <row r="25" spans="2:70" s="1" customFormat="1" ht="21.75" customHeight="1" x14ac:dyDescent="0.25">
      <c r="B25" s="59">
        <f t="shared" si="17"/>
        <v>46035</v>
      </c>
      <c r="C25" s="60">
        <f t="shared" si="18"/>
        <v>3</v>
      </c>
      <c r="D25" s="210">
        <f t="shared" si="19"/>
        <v>46035</v>
      </c>
      <c r="E25" s="211"/>
      <c r="F25" s="6"/>
      <c r="G25" s="6"/>
      <c r="H25" s="114"/>
      <c r="I25" s="203"/>
      <c r="J25" s="96"/>
      <c r="K25" s="7"/>
      <c r="L25" s="105">
        <f t="shared" si="20"/>
        <v>0</v>
      </c>
      <c r="M25" s="91"/>
      <c r="N25" s="8"/>
      <c r="O25" s="105">
        <f t="shared" si="21"/>
        <v>0</v>
      </c>
      <c r="P25" s="96"/>
      <c r="Q25" s="7"/>
      <c r="R25" s="105">
        <f t="shared" si="27"/>
        <v>0</v>
      </c>
      <c r="S25" s="91"/>
      <c r="T25" s="8"/>
      <c r="U25" s="105">
        <f t="shared" si="23"/>
        <v>0</v>
      </c>
      <c r="V25" s="367">
        <f>IF(D25=Persönliche_Daten!$D$24,Persönliche_Daten!$H$24,IF(D25=Persönliche_Daten!$D$26,Persönliche_Daten!$H$26,IF(BF25&gt;0,0,IF(C25=2,Persönliche_Daten!$G$8,IF(C25=3,Persönliche_Daten!$H$8,IF(C25=4,Persönliche_Daten!$I$8,IF(C25=5,Persönliche_Daten!$J$8,IF(C25=6,Persönliche_Daten!$K$8))))))+IF(C25=7,Persönliche_Daten!$L$8,IF(C25=1,Persönliche_Daten!$M$8,0))))</f>
        <v>0</v>
      </c>
      <c r="W25" s="397"/>
      <c r="X25" s="369">
        <f t="shared" si="24"/>
        <v>0</v>
      </c>
      <c r="Y25" s="370"/>
      <c r="Z25" s="371">
        <f t="shared" si="25"/>
        <v>0</v>
      </c>
      <c r="AA25" s="372"/>
      <c r="AB25" s="367">
        <f>IF(D25=Persönliche_Daten!$D$24,Persönliche_Daten!$H$24,IF(D25=Persönliche_Daten!$D$26,0,IF(BF25&gt;0,0,IF(C25=2,Persönliche_Daten!$P$8,IF(C25=3,Persönliche_Daten!$Q$8,IF(C25=4,Persönliche_Daten!$R$8,IF(C25=5,Persönliche_Daten!$S$8,IF(C25=6,Persönliche_Daten!$T$8))))))+IF(C25=7,Persönliche_Daten!$U$8,IF(C25=1,Persönliche_Daten!$V$8,0))))</f>
        <v>0</v>
      </c>
      <c r="AC25" s="368"/>
      <c r="AD25" s="369">
        <f t="shared" si="1"/>
        <v>0</v>
      </c>
      <c r="AE25" s="370"/>
      <c r="AF25" s="371">
        <f t="shared" si="2"/>
        <v>0</v>
      </c>
      <c r="AG25" s="372"/>
      <c r="AH25" s="108">
        <f t="shared" si="29"/>
        <v>0</v>
      </c>
      <c r="AI25" s="105">
        <f t="shared" si="28"/>
        <v>0</v>
      </c>
      <c r="AJ25" s="12">
        <f t="shared" si="4"/>
        <v>0</v>
      </c>
      <c r="AK25" s="204">
        <f t="shared" si="26"/>
        <v>0</v>
      </c>
      <c r="AL25" s="205"/>
      <c r="AM25" s="205"/>
      <c r="AN25" s="205"/>
      <c r="AO25" s="393"/>
      <c r="AP25" s="393"/>
      <c r="AR25" s="207"/>
      <c r="AV25" s="1">
        <f>IF(AND(K25&gt;0,M25=K25),Persönliche_Daten!$AI$5,0)</f>
        <v>0</v>
      </c>
      <c r="AW25" s="209">
        <f t="shared" si="5"/>
        <v>0</v>
      </c>
      <c r="AX25" s="209">
        <f>IF(AND(L25&gt;6,L25&lt;9.01),L25-Persönliche_Daten!$AG$5,0)</f>
        <v>0</v>
      </c>
      <c r="AY25" s="209">
        <f>IF(L25&gt;9,L25-Persönliche_Daten!$AH$5,0)</f>
        <v>0</v>
      </c>
      <c r="AZ25" s="209">
        <f t="shared" si="6"/>
        <v>0</v>
      </c>
      <c r="BA25" s="209">
        <f t="shared" si="7"/>
        <v>0</v>
      </c>
      <c r="BB25" s="209">
        <f>IF(AND(O25&gt;6,O25&lt;9.01),O25-Persönliche_Daten!$AG$5,0)</f>
        <v>0</v>
      </c>
      <c r="BC25" s="209">
        <f>IF(O25&gt;9,O25-Persönliche_Daten!$AH$5,0)</f>
        <v>0</v>
      </c>
      <c r="BD25" s="209">
        <f t="shared" si="8"/>
        <v>0</v>
      </c>
      <c r="BE25" s="209">
        <f t="shared" si="9"/>
        <v>0</v>
      </c>
      <c r="BF25" s="209">
        <f t="shared" si="10"/>
        <v>0</v>
      </c>
      <c r="BG25" s="209"/>
      <c r="BH25" s="208"/>
      <c r="BI25" s="208">
        <f t="shared" si="11"/>
        <v>0</v>
      </c>
      <c r="BJ25" s="208">
        <f>IF(AND(R25&gt;6,R25&lt;9.01),R25-Persönliche_Daten!$AG$5,0)</f>
        <v>0</v>
      </c>
      <c r="BK25" s="208">
        <f>IF(R25&gt;9,R25-Persönliche_Daten!$AH$5,0)</f>
        <v>0</v>
      </c>
      <c r="BL25" s="208">
        <f t="shared" si="12"/>
        <v>0</v>
      </c>
      <c r="BM25" s="208">
        <f t="shared" si="13"/>
        <v>0</v>
      </c>
      <c r="BN25" s="208">
        <f>IF(AND(U25&gt;6,U25&lt;9.01),U25-Persönliche_Daten!$AG$5,0)</f>
        <v>0</v>
      </c>
      <c r="BO25" s="208">
        <f>IF(U25&gt;9,U25-Persönliche_Daten!$AH$5,0)</f>
        <v>0</v>
      </c>
      <c r="BP25" s="208">
        <f t="shared" si="14"/>
        <v>0</v>
      </c>
      <c r="BQ25" s="208">
        <f t="shared" si="15"/>
        <v>0</v>
      </c>
      <c r="BR25" s="208">
        <f t="shared" si="16"/>
        <v>0</v>
      </c>
    </row>
    <row r="26" spans="2:70" s="1" customFormat="1" ht="21.75" customHeight="1" x14ac:dyDescent="0.25">
      <c r="B26" s="59">
        <f t="shared" si="17"/>
        <v>46036</v>
      </c>
      <c r="C26" s="60">
        <f t="shared" si="18"/>
        <v>4</v>
      </c>
      <c r="D26" s="210">
        <f t="shared" si="19"/>
        <v>46036</v>
      </c>
      <c r="E26" s="211"/>
      <c r="F26" s="6"/>
      <c r="G26" s="6"/>
      <c r="H26" s="114"/>
      <c r="I26" s="203"/>
      <c r="J26" s="96"/>
      <c r="K26" s="7"/>
      <c r="L26" s="105">
        <f t="shared" si="20"/>
        <v>0</v>
      </c>
      <c r="M26" s="91"/>
      <c r="N26" s="8"/>
      <c r="O26" s="105">
        <f t="shared" si="21"/>
        <v>0</v>
      </c>
      <c r="P26" s="96"/>
      <c r="Q26" s="7"/>
      <c r="R26" s="105">
        <f t="shared" si="27"/>
        <v>0</v>
      </c>
      <c r="S26" s="91"/>
      <c r="T26" s="8"/>
      <c r="U26" s="105">
        <f t="shared" si="23"/>
        <v>0</v>
      </c>
      <c r="V26" s="367">
        <f>IF(D26=Persönliche_Daten!$D$24,Persönliche_Daten!$H$24,IF(D26=Persönliche_Daten!$D$26,Persönliche_Daten!$H$26,IF(BF26&gt;0,0,IF(C26=2,Persönliche_Daten!$G$8,IF(C26=3,Persönliche_Daten!$H$8,IF(C26=4,Persönliche_Daten!$I$8,IF(C26=5,Persönliche_Daten!$J$8,IF(C26=6,Persönliche_Daten!$K$8))))))+IF(C26=7,Persönliche_Daten!$L$8,IF(C26=1,Persönliche_Daten!$M$8,0))))</f>
        <v>0</v>
      </c>
      <c r="W26" s="397"/>
      <c r="X26" s="369">
        <f t="shared" si="24"/>
        <v>0</v>
      </c>
      <c r="Y26" s="370"/>
      <c r="Z26" s="371">
        <f t="shared" si="25"/>
        <v>0</v>
      </c>
      <c r="AA26" s="372"/>
      <c r="AB26" s="367">
        <f>IF(D26=Persönliche_Daten!$D$24,Persönliche_Daten!$H$24,IF(D26=Persönliche_Daten!$D$26,0,IF(BF26&gt;0,0,IF(C26=2,Persönliche_Daten!$P$8,IF(C26=3,Persönliche_Daten!$Q$8,IF(C26=4,Persönliche_Daten!$R$8,IF(C26=5,Persönliche_Daten!$S$8,IF(C26=6,Persönliche_Daten!$T$8))))))+IF(C26=7,Persönliche_Daten!$U$8,IF(C26=1,Persönliche_Daten!$V$8,0))))</f>
        <v>0</v>
      </c>
      <c r="AC26" s="368"/>
      <c r="AD26" s="369">
        <f t="shared" si="1"/>
        <v>0</v>
      </c>
      <c r="AE26" s="370"/>
      <c r="AF26" s="371">
        <f t="shared" si="2"/>
        <v>0</v>
      </c>
      <c r="AG26" s="372"/>
      <c r="AH26" s="108">
        <f t="shared" si="29"/>
        <v>0</v>
      </c>
      <c r="AI26" s="105">
        <f t="shared" si="28"/>
        <v>0</v>
      </c>
      <c r="AJ26" s="12">
        <f t="shared" si="4"/>
        <v>0</v>
      </c>
      <c r="AK26" s="204">
        <f t="shared" si="26"/>
        <v>0</v>
      </c>
      <c r="AL26" s="205"/>
      <c r="AM26" s="205"/>
      <c r="AN26" s="205"/>
      <c r="AO26" s="393"/>
      <c r="AP26" s="393"/>
      <c r="AR26" s="207"/>
      <c r="AV26" s="1">
        <f>IF(AND(K26&gt;0,M26=K26),Persönliche_Daten!$AI$5,0)</f>
        <v>0</v>
      </c>
      <c r="AW26" s="209">
        <f t="shared" si="5"/>
        <v>0</v>
      </c>
      <c r="AX26" s="209">
        <f>IF(AND(L26&gt;6,L26&lt;9.01),L26-Persönliche_Daten!$AG$5,0)</f>
        <v>0</v>
      </c>
      <c r="AY26" s="209">
        <f>IF(L26&gt;9,L26-Persönliche_Daten!$AH$5,0)</f>
        <v>0</v>
      </c>
      <c r="AZ26" s="209">
        <f t="shared" si="6"/>
        <v>0</v>
      </c>
      <c r="BA26" s="209">
        <f t="shared" si="7"/>
        <v>0</v>
      </c>
      <c r="BB26" s="209">
        <f>IF(AND(O26&gt;6,O26&lt;9.01),O26-Persönliche_Daten!$AG$5,0)</f>
        <v>0</v>
      </c>
      <c r="BC26" s="209">
        <f>IF(O26&gt;9,O26-Persönliche_Daten!$AH$5,0)</f>
        <v>0</v>
      </c>
      <c r="BD26" s="209">
        <f t="shared" si="8"/>
        <v>0</v>
      </c>
      <c r="BE26" s="209">
        <f t="shared" si="9"/>
        <v>0</v>
      </c>
      <c r="BF26" s="209">
        <f t="shared" si="10"/>
        <v>0</v>
      </c>
      <c r="BG26" s="209"/>
      <c r="BH26" s="208"/>
      <c r="BI26" s="208">
        <f t="shared" si="11"/>
        <v>0</v>
      </c>
      <c r="BJ26" s="208">
        <f>IF(AND(R26&gt;6,R26&lt;9.01),R26-Persönliche_Daten!$AG$5,0)</f>
        <v>0</v>
      </c>
      <c r="BK26" s="208">
        <f>IF(R26&gt;9,R26-Persönliche_Daten!$AH$5,0)</f>
        <v>0</v>
      </c>
      <c r="BL26" s="208">
        <f t="shared" si="12"/>
        <v>0</v>
      </c>
      <c r="BM26" s="208">
        <f t="shared" si="13"/>
        <v>0</v>
      </c>
      <c r="BN26" s="208">
        <f>IF(AND(U26&gt;6,U26&lt;9.01),U26-Persönliche_Daten!$AG$5,0)</f>
        <v>0</v>
      </c>
      <c r="BO26" s="208">
        <f>IF(U26&gt;9,U26-Persönliche_Daten!$AH$5,0)</f>
        <v>0</v>
      </c>
      <c r="BP26" s="208">
        <f t="shared" si="14"/>
        <v>0</v>
      </c>
      <c r="BQ26" s="208">
        <f t="shared" si="15"/>
        <v>0</v>
      </c>
      <c r="BR26" s="208">
        <f t="shared" si="16"/>
        <v>0</v>
      </c>
    </row>
    <row r="27" spans="2:70" s="1" customFormat="1" ht="21.75" customHeight="1" x14ac:dyDescent="0.25">
      <c r="B27" s="59">
        <f t="shared" si="17"/>
        <v>46037</v>
      </c>
      <c r="C27" s="60">
        <f t="shared" si="18"/>
        <v>5</v>
      </c>
      <c r="D27" s="210">
        <f t="shared" si="19"/>
        <v>46037</v>
      </c>
      <c r="E27" s="211"/>
      <c r="F27" s="6"/>
      <c r="G27" s="6"/>
      <c r="H27" s="114"/>
      <c r="I27" s="203"/>
      <c r="J27" s="96"/>
      <c r="K27" s="7"/>
      <c r="L27" s="105">
        <f t="shared" si="20"/>
        <v>0</v>
      </c>
      <c r="M27" s="91"/>
      <c r="N27" s="8"/>
      <c r="O27" s="105">
        <f t="shared" si="21"/>
        <v>0</v>
      </c>
      <c r="P27" s="96"/>
      <c r="Q27" s="7"/>
      <c r="R27" s="105">
        <f t="shared" ref="R27:R43" si="30">(Q27-P27)*24</f>
        <v>0</v>
      </c>
      <c r="S27" s="91"/>
      <c r="T27" s="8"/>
      <c r="U27" s="105">
        <f t="shared" ref="U27:U43" si="31">(T27-S27)*24</f>
        <v>0</v>
      </c>
      <c r="V27" s="367">
        <f>IF(D27=Persönliche_Daten!$D$24,Persönliche_Daten!$H$24,IF(D27=Persönliche_Daten!$D$26,Persönliche_Daten!$H$26,IF(BF27&gt;0,0,IF(C27=2,Persönliche_Daten!$G$8,IF(C27=3,Persönliche_Daten!$H$8,IF(C27=4,Persönliche_Daten!$I$8,IF(C27=5,Persönliche_Daten!$J$8,IF(C27=6,Persönliche_Daten!$K$8))))))+IF(C27=7,Persönliche_Daten!$L$8,IF(C27=1,Persönliche_Daten!$M$8,0))))</f>
        <v>0</v>
      </c>
      <c r="W27" s="397"/>
      <c r="X27" s="369">
        <f t="shared" si="24"/>
        <v>0</v>
      </c>
      <c r="Y27" s="370"/>
      <c r="Z27" s="371">
        <f t="shared" si="25"/>
        <v>0</v>
      </c>
      <c r="AA27" s="372"/>
      <c r="AB27" s="367">
        <f>IF(D27=Persönliche_Daten!$D$24,Persönliche_Daten!$H$24,IF(D27=Persönliche_Daten!$D$26,0,IF(BF27&gt;0,0,IF(C27=2,Persönliche_Daten!$P$8,IF(C27=3,Persönliche_Daten!$Q$8,IF(C27=4,Persönliche_Daten!$R$8,IF(C27=5,Persönliche_Daten!$S$8,IF(C27=6,Persönliche_Daten!$T$8))))))+IF(C27=7,Persönliche_Daten!$U$8,IF(C27=1,Persönliche_Daten!$V$8,0))))</f>
        <v>0</v>
      </c>
      <c r="AC27" s="368"/>
      <c r="AD27" s="369">
        <f t="shared" si="1"/>
        <v>0</v>
      </c>
      <c r="AE27" s="370"/>
      <c r="AF27" s="371">
        <f t="shared" si="2"/>
        <v>0</v>
      </c>
      <c r="AG27" s="372"/>
      <c r="AH27" s="108">
        <f>Z27+AF27</f>
        <v>0</v>
      </c>
      <c r="AI27" s="105">
        <f t="shared" si="28"/>
        <v>0</v>
      </c>
      <c r="AJ27" s="12">
        <f t="shared" si="4"/>
        <v>0</v>
      </c>
      <c r="AK27" s="204">
        <f t="shared" si="26"/>
        <v>0</v>
      </c>
      <c r="AL27" s="205"/>
      <c r="AM27" s="205"/>
      <c r="AN27" s="205"/>
      <c r="AO27" s="393"/>
      <c r="AP27" s="393"/>
      <c r="AR27" s="207"/>
      <c r="AV27" s="1">
        <f>IF(AND(K27&gt;0,M27=K27),Persönliche_Daten!$AI$5,0)</f>
        <v>0</v>
      </c>
      <c r="AW27" s="209">
        <f t="shared" si="5"/>
        <v>0</v>
      </c>
      <c r="AX27" s="209">
        <f>IF(AND(L27&gt;6,L27&lt;9.01),L27-Persönliche_Daten!$AG$5,0)</f>
        <v>0</v>
      </c>
      <c r="AY27" s="209">
        <f>IF(L27&gt;9,L27-Persönliche_Daten!$AH$5,0)</f>
        <v>0</v>
      </c>
      <c r="AZ27" s="209">
        <f t="shared" si="6"/>
        <v>0</v>
      </c>
      <c r="BA27" s="209">
        <f t="shared" si="7"/>
        <v>0</v>
      </c>
      <c r="BB27" s="209">
        <f>IF(AND(O27&gt;6,O27&lt;9.01),O27-Persönliche_Daten!$AG$5,0)</f>
        <v>0</v>
      </c>
      <c r="BC27" s="209">
        <f>IF(O27&gt;9,O27-Persönliche_Daten!$AH$5,0)</f>
        <v>0</v>
      </c>
      <c r="BD27" s="209">
        <f t="shared" si="8"/>
        <v>0</v>
      </c>
      <c r="BE27" s="209">
        <f t="shared" si="9"/>
        <v>0</v>
      </c>
      <c r="BF27" s="209">
        <f t="shared" si="10"/>
        <v>0</v>
      </c>
      <c r="BG27" s="209"/>
      <c r="BH27" s="208"/>
      <c r="BI27" s="208">
        <f t="shared" si="11"/>
        <v>0</v>
      </c>
      <c r="BJ27" s="208">
        <f>IF(AND(R27&gt;6,R27&lt;9.01),R27-Persönliche_Daten!$AG$5,0)</f>
        <v>0</v>
      </c>
      <c r="BK27" s="208">
        <f>IF(R27&gt;9,R27-Persönliche_Daten!$AH$5,0)</f>
        <v>0</v>
      </c>
      <c r="BL27" s="208">
        <f t="shared" si="12"/>
        <v>0</v>
      </c>
      <c r="BM27" s="208">
        <f t="shared" si="13"/>
        <v>0</v>
      </c>
      <c r="BN27" s="208">
        <f>IF(AND(U27&gt;6,U27&lt;9.01),U27-Persönliche_Daten!$AG$5,0)</f>
        <v>0</v>
      </c>
      <c r="BO27" s="208">
        <f>IF(U27&gt;9,U27-Persönliche_Daten!$AH$5,0)</f>
        <v>0</v>
      </c>
      <c r="BP27" s="208">
        <f t="shared" si="14"/>
        <v>0</v>
      </c>
      <c r="BQ27" s="208">
        <f t="shared" si="15"/>
        <v>0</v>
      </c>
      <c r="BR27" s="208">
        <f t="shared" si="16"/>
        <v>0</v>
      </c>
    </row>
    <row r="28" spans="2:70" s="1" customFormat="1" ht="21.75" customHeight="1" x14ac:dyDescent="0.25">
      <c r="B28" s="59">
        <f t="shared" si="17"/>
        <v>46038</v>
      </c>
      <c r="C28" s="60">
        <f t="shared" si="18"/>
        <v>6</v>
      </c>
      <c r="D28" s="210">
        <f t="shared" si="19"/>
        <v>46038</v>
      </c>
      <c r="E28" s="211"/>
      <c r="F28" s="6"/>
      <c r="G28" s="6"/>
      <c r="H28" s="114"/>
      <c r="I28" s="203"/>
      <c r="J28" s="96"/>
      <c r="K28" s="7"/>
      <c r="L28" s="105">
        <f t="shared" si="20"/>
        <v>0</v>
      </c>
      <c r="M28" s="91"/>
      <c r="N28" s="8"/>
      <c r="O28" s="105">
        <f t="shared" si="21"/>
        <v>0</v>
      </c>
      <c r="P28" s="96"/>
      <c r="Q28" s="7"/>
      <c r="R28" s="105">
        <f t="shared" si="30"/>
        <v>0</v>
      </c>
      <c r="S28" s="91"/>
      <c r="T28" s="8"/>
      <c r="U28" s="105">
        <f t="shared" si="31"/>
        <v>0</v>
      </c>
      <c r="V28" s="367">
        <f>IF(D28=Persönliche_Daten!$D$24,Persönliche_Daten!$H$24,IF(D28=Persönliche_Daten!$D$26,Persönliche_Daten!$H$26,IF(BF28&gt;0,0,IF(C28=2,Persönliche_Daten!$G$8,IF(C28=3,Persönliche_Daten!$H$8,IF(C28=4,Persönliche_Daten!$I$8,IF(C28=5,Persönliche_Daten!$J$8,IF(C28=6,Persönliche_Daten!$K$8))))))+IF(C28=7,Persönliche_Daten!$L$8,IF(C28=1,Persönliche_Daten!$M$8,0))))</f>
        <v>0</v>
      </c>
      <c r="W28" s="397"/>
      <c r="X28" s="369">
        <f t="shared" si="24"/>
        <v>0</v>
      </c>
      <c r="Y28" s="370"/>
      <c r="Z28" s="371">
        <f t="shared" si="25"/>
        <v>0</v>
      </c>
      <c r="AA28" s="372"/>
      <c r="AB28" s="367">
        <f>IF(D28=Persönliche_Daten!$D$24,Persönliche_Daten!$H$24,IF(D28=Persönliche_Daten!$D$26,0,IF(BF28&gt;0,0,IF(C28=2,Persönliche_Daten!$P$8,IF(C28=3,Persönliche_Daten!$Q$8,IF(C28=4,Persönliche_Daten!$R$8,IF(C28=5,Persönliche_Daten!$S$8,IF(C28=6,Persönliche_Daten!$T$8))))))+IF(C28=7,Persönliche_Daten!$U$8,IF(C28=1,Persönliche_Daten!$V$8,0))))</f>
        <v>0</v>
      </c>
      <c r="AC28" s="368"/>
      <c r="AD28" s="369">
        <f t="shared" si="1"/>
        <v>0</v>
      </c>
      <c r="AE28" s="370"/>
      <c r="AF28" s="371">
        <f t="shared" si="2"/>
        <v>0</v>
      </c>
      <c r="AG28" s="372"/>
      <c r="AH28" s="108">
        <f t="shared" si="29"/>
        <v>0</v>
      </c>
      <c r="AI28" s="105">
        <f t="shared" si="28"/>
        <v>0</v>
      </c>
      <c r="AJ28" s="12">
        <f t="shared" si="4"/>
        <v>0</v>
      </c>
      <c r="AK28" s="204">
        <f t="shared" si="26"/>
        <v>0</v>
      </c>
      <c r="AL28" s="205"/>
      <c r="AM28" s="205"/>
      <c r="AN28" s="205"/>
      <c r="AO28" s="393"/>
      <c r="AP28" s="393"/>
      <c r="AR28" s="207"/>
      <c r="AV28" s="1">
        <f>IF(AND(K28&gt;0,M28=K28),Persönliche_Daten!$AI$5,0)</f>
        <v>0</v>
      </c>
      <c r="AW28" s="209">
        <f t="shared" si="5"/>
        <v>0</v>
      </c>
      <c r="AX28" s="209">
        <f>IF(AND(L28&gt;6,L28&lt;9.01),L28-Persönliche_Daten!$AG$5,0)</f>
        <v>0</v>
      </c>
      <c r="AY28" s="209">
        <f>IF(L28&gt;9,L28-Persönliche_Daten!$AH$5,0)</f>
        <v>0</v>
      </c>
      <c r="AZ28" s="209">
        <f t="shared" si="6"/>
        <v>0</v>
      </c>
      <c r="BA28" s="209">
        <f t="shared" si="7"/>
        <v>0</v>
      </c>
      <c r="BB28" s="209">
        <f>IF(AND(O28&gt;6,O28&lt;9.01),O28-Persönliche_Daten!$AG$5,0)</f>
        <v>0</v>
      </c>
      <c r="BC28" s="209">
        <f>IF(O28&gt;9,O28-Persönliche_Daten!$AH$5,0)</f>
        <v>0</v>
      </c>
      <c r="BD28" s="209">
        <f t="shared" si="8"/>
        <v>0</v>
      </c>
      <c r="BE28" s="209">
        <f t="shared" si="9"/>
        <v>0</v>
      </c>
      <c r="BF28" s="209">
        <f t="shared" si="10"/>
        <v>0</v>
      </c>
      <c r="BG28" s="209"/>
      <c r="BH28" s="208"/>
      <c r="BI28" s="208">
        <f t="shared" si="11"/>
        <v>0</v>
      </c>
      <c r="BJ28" s="208">
        <f>IF(AND(R28&gt;6,R28&lt;9.01),R28-Persönliche_Daten!$AG$5,0)</f>
        <v>0</v>
      </c>
      <c r="BK28" s="208">
        <f>IF(R28&gt;9,R28-Persönliche_Daten!$AH$5,0)</f>
        <v>0</v>
      </c>
      <c r="BL28" s="208">
        <f t="shared" si="12"/>
        <v>0</v>
      </c>
      <c r="BM28" s="208">
        <f t="shared" si="13"/>
        <v>0</v>
      </c>
      <c r="BN28" s="208">
        <f>IF(AND(U28&gt;6,U28&lt;9.01),U28-Persönliche_Daten!$AG$5,0)</f>
        <v>0</v>
      </c>
      <c r="BO28" s="208">
        <f>IF(U28&gt;9,U28-Persönliche_Daten!$AH$5,0)</f>
        <v>0</v>
      </c>
      <c r="BP28" s="208">
        <f t="shared" si="14"/>
        <v>0</v>
      </c>
      <c r="BQ28" s="208">
        <f t="shared" si="15"/>
        <v>0</v>
      </c>
      <c r="BR28" s="208">
        <f t="shared" si="16"/>
        <v>0</v>
      </c>
    </row>
    <row r="29" spans="2:70" s="1" customFormat="1" ht="21.75" customHeight="1" x14ac:dyDescent="0.25">
      <c r="B29" s="59">
        <f t="shared" si="17"/>
        <v>46039</v>
      </c>
      <c r="C29" s="60">
        <f t="shared" si="18"/>
        <v>7</v>
      </c>
      <c r="D29" s="210">
        <f t="shared" si="19"/>
        <v>46039</v>
      </c>
      <c r="E29" s="211"/>
      <c r="F29" s="6"/>
      <c r="G29" s="6"/>
      <c r="H29" s="114"/>
      <c r="I29" s="203"/>
      <c r="J29" s="96"/>
      <c r="K29" s="7"/>
      <c r="L29" s="105">
        <f t="shared" si="20"/>
        <v>0</v>
      </c>
      <c r="M29" s="91"/>
      <c r="N29" s="8"/>
      <c r="O29" s="105">
        <f t="shared" si="21"/>
        <v>0</v>
      </c>
      <c r="P29" s="96"/>
      <c r="Q29" s="7"/>
      <c r="R29" s="105">
        <f t="shared" si="30"/>
        <v>0</v>
      </c>
      <c r="S29" s="91"/>
      <c r="T29" s="8"/>
      <c r="U29" s="105">
        <f t="shared" si="31"/>
        <v>0</v>
      </c>
      <c r="V29" s="367">
        <f>IF(D29=Persönliche_Daten!$D$24,Persönliche_Daten!$H$24,IF(D29=Persönliche_Daten!$D$26,Persönliche_Daten!$H$26,IF(BF29&gt;0,0,IF(C29=2,Persönliche_Daten!$G$8,IF(C29=3,Persönliche_Daten!$H$8,IF(C29=4,Persönliche_Daten!$I$8,IF(C29=5,Persönliche_Daten!$J$8,IF(C29=6,Persönliche_Daten!$K$8))))))+IF(C29=7,Persönliche_Daten!$L$8,IF(C29=1,Persönliche_Daten!$M$8,0))))</f>
        <v>0</v>
      </c>
      <c r="W29" s="397"/>
      <c r="X29" s="369">
        <f t="shared" si="24"/>
        <v>0</v>
      </c>
      <c r="Y29" s="370"/>
      <c r="Z29" s="371">
        <f t="shared" si="25"/>
        <v>0</v>
      </c>
      <c r="AA29" s="372"/>
      <c r="AB29" s="367">
        <f>IF(D29=Persönliche_Daten!$D$24,Persönliche_Daten!$H$24,IF(D29=Persönliche_Daten!$D$26,0,IF(BF29&gt;0,0,IF(C29=2,Persönliche_Daten!$P$8,IF(C29=3,Persönliche_Daten!$Q$8,IF(C29=4,Persönliche_Daten!$R$8,IF(C29=5,Persönliche_Daten!$S$8,IF(C29=6,Persönliche_Daten!$T$8))))))+IF(C29=7,Persönliche_Daten!$U$8,IF(C29=1,Persönliche_Daten!$V$8,0))))</f>
        <v>0</v>
      </c>
      <c r="AC29" s="368"/>
      <c r="AD29" s="369">
        <f t="shared" si="1"/>
        <v>0</v>
      </c>
      <c r="AE29" s="370"/>
      <c r="AF29" s="371">
        <f t="shared" si="2"/>
        <v>0</v>
      </c>
      <c r="AG29" s="372"/>
      <c r="AH29" s="108">
        <f>Z29+AF29</f>
        <v>0</v>
      </c>
      <c r="AI29" s="105">
        <f t="shared" si="28"/>
        <v>0</v>
      </c>
      <c r="AJ29" s="12">
        <f t="shared" si="4"/>
        <v>0</v>
      </c>
      <c r="AK29" s="204">
        <f t="shared" si="26"/>
        <v>0</v>
      </c>
      <c r="AL29" s="205"/>
      <c r="AM29" s="205"/>
      <c r="AN29" s="205"/>
      <c r="AO29" s="393"/>
      <c r="AP29" s="393"/>
      <c r="AR29" s="207"/>
      <c r="AV29" s="1">
        <f>IF(AND(K29&gt;0,M29=K29),Persönliche_Daten!$AI$5,0)</f>
        <v>0</v>
      </c>
      <c r="AW29" s="209">
        <f t="shared" si="5"/>
        <v>0</v>
      </c>
      <c r="AX29" s="209">
        <f>IF(AND(L29&gt;6,L29&lt;9.01),L29-Persönliche_Daten!$AG$5,0)</f>
        <v>0</v>
      </c>
      <c r="AY29" s="209">
        <f>IF(L29&gt;9,L29-Persönliche_Daten!$AH$5,0)</f>
        <v>0</v>
      </c>
      <c r="AZ29" s="209">
        <f t="shared" si="6"/>
        <v>0</v>
      </c>
      <c r="BA29" s="209">
        <f t="shared" si="7"/>
        <v>0</v>
      </c>
      <c r="BB29" s="209">
        <f>IF(AND(O29&gt;6,O29&lt;9.01),O29-Persönliche_Daten!$AG$5,0)</f>
        <v>0</v>
      </c>
      <c r="BC29" s="209">
        <f>IF(O29&gt;9,O29-Persönliche_Daten!$AH$5,0)</f>
        <v>0</v>
      </c>
      <c r="BD29" s="209">
        <f t="shared" si="8"/>
        <v>0</v>
      </c>
      <c r="BE29" s="209">
        <f t="shared" si="9"/>
        <v>0</v>
      </c>
      <c r="BF29" s="209">
        <f t="shared" si="10"/>
        <v>0</v>
      </c>
      <c r="BG29" s="209"/>
      <c r="BH29" s="208"/>
      <c r="BI29" s="208">
        <f t="shared" si="11"/>
        <v>0</v>
      </c>
      <c r="BJ29" s="208">
        <f>IF(AND(R29&gt;6,R29&lt;9.01),R29-Persönliche_Daten!$AG$5,0)</f>
        <v>0</v>
      </c>
      <c r="BK29" s="208">
        <f>IF(R29&gt;9,R29-Persönliche_Daten!$AH$5,0)</f>
        <v>0</v>
      </c>
      <c r="BL29" s="208">
        <f t="shared" si="12"/>
        <v>0</v>
      </c>
      <c r="BM29" s="208">
        <f t="shared" si="13"/>
        <v>0</v>
      </c>
      <c r="BN29" s="208">
        <f>IF(AND(U29&gt;6,U29&lt;9.01),U29-Persönliche_Daten!$AG$5,0)</f>
        <v>0</v>
      </c>
      <c r="BO29" s="208">
        <f>IF(U29&gt;9,U29-Persönliche_Daten!$AH$5,0)</f>
        <v>0</v>
      </c>
      <c r="BP29" s="208">
        <f t="shared" si="14"/>
        <v>0</v>
      </c>
      <c r="BQ29" s="208">
        <f t="shared" si="15"/>
        <v>0</v>
      </c>
      <c r="BR29" s="208">
        <f t="shared" si="16"/>
        <v>0</v>
      </c>
    </row>
    <row r="30" spans="2:70" s="1" customFormat="1" ht="21.75" customHeight="1" x14ac:dyDescent="0.25">
      <c r="B30" s="59">
        <f t="shared" si="17"/>
        <v>46040</v>
      </c>
      <c r="C30" s="60">
        <f t="shared" si="18"/>
        <v>1</v>
      </c>
      <c r="D30" s="210">
        <f t="shared" si="19"/>
        <v>46040</v>
      </c>
      <c r="E30" s="211"/>
      <c r="F30" s="6"/>
      <c r="G30" s="6"/>
      <c r="H30" s="114"/>
      <c r="I30" s="203"/>
      <c r="J30" s="96"/>
      <c r="K30" s="7"/>
      <c r="L30" s="105">
        <f t="shared" si="20"/>
        <v>0</v>
      </c>
      <c r="M30" s="91"/>
      <c r="N30" s="8"/>
      <c r="O30" s="105">
        <f t="shared" si="21"/>
        <v>0</v>
      </c>
      <c r="P30" s="96"/>
      <c r="Q30" s="7"/>
      <c r="R30" s="105">
        <f t="shared" si="30"/>
        <v>0</v>
      </c>
      <c r="S30" s="91"/>
      <c r="T30" s="8"/>
      <c r="U30" s="105">
        <f t="shared" si="31"/>
        <v>0</v>
      </c>
      <c r="V30" s="367">
        <f>IF(D30=Persönliche_Daten!$D$24,Persönliche_Daten!$H$24,IF(D30=Persönliche_Daten!$D$26,Persönliche_Daten!$H$26,IF(BF30&gt;0,0,IF(C30=2,Persönliche_Daten!$G$8,IF(C30=3,Persönliche_Daten!$H$8,IF(C30=4,Persönliche_Daten!$I$8,IF(C30=5,Persönliche_Daten!$J$8,IF(C30=6,Persönliche_Daten!$K$8))))))+IF(C30=7,Persönliche_Daten!$L$8,IF(C30=1,Persönliche_Daten!$M$8,0))))</f>
        <v>0</v>
      </c>
      <c r="W30" s="397"/>
      <c r="X30" s="369">
        <f t="shared" si="24"/>
        <v>0</v>
      </c>
      <c r="Y30" s="370"/>
      <c r="Z30" s="371">
        <f t="shared" si="25"/>
        <v>0</v>
      </c>
      <c r="AA30" s="372"/>
      <c r="AB30" s="367">
        <f>IF(D30=Persönliche_Daten!$D$24,Persönliche_Daten!$H$24,IF(D30=Persönliche_Daten!$D$26,0,IF(BF30&gt;0,0,IF(C30=2,Persönliche_Daten!$P$8,IF(C30=3,Persönliche_Daten!$Q$8,IF(C30=4,Persönliche_Daten!$R$8,IF(C30=5,Persönliche_Daten!$S$8,IF(C30=6,Persönliche_Daten!$T$8))))))+IF(C30=7,Persönliche_Daten!$U$8,IF(C30=1,Persönliche_Daten!$V$8,0))))</f>
        <v>0</v>
      </c>
      <c r="AC30" s="368"/>
      <c r="AD30" s="369">
        <f t="shared" si="1"/>
        <v>0</v>
      </c>
      <c r="AE30" s="370"/>
      <c r="AF30" s="371">
        <f t="shared" si="2"/>
        <v>0</v>
      </c>
      <c r="AG30" s="372"/>
      <c r="AH30" s="108">
        <f t="shared" si="29"/>
        <v>0</v>
      </c>
      <c r="AI30" s="105">
        <f t="shared" si="28"/>
        <v>0</v>
      </c>
      <c r="AJ30" s="12">
        <f t="shared" si="4"/>
        <v>0</v>
      </c>
      <c r="AK30" s="204">
        <f t="shared" si="26"/>
        <v>0</v>
      </c>
      <c r="AL30" s="205"/>
      <c r="AM30" s="205"/>
      <c r="AN30" s="205"/>
      <c r="AO30" s="393"/>
      <c r="AP30" s="393"/>
      <c r="AR30" s="207"/>
      <c r="AV30" s="1">
        <f>IF(AND(K30&gt;0,M30=K30),Persönliche_Daten!$AI$5,0)</f>
        <v>0</v>
      </c>
      <c r="AW30" s="209">
        <f t="shared" si="5"/>
        <v>0</v>
      </c>
      <c r="AX30" s="209">
        <f>IF(AND(L30&gt;6,L30&lt;9.01),L30-Persönliche_Daten!$AG$5,0)</f>
        <v>0</v>
      </c>
      <c r="AY30" s="209">
        <f>IF(L30&gt;9,L30-Persönliche_Daten!$AH$5,0)</f>
        <v>0</v>
      </c>
      <c r="AZ30" s="209">
        <f t="shared" si="6"/>
        <v>0</v>
      </c>
      <c r="BA30" s="209">
        <f t="shared" si="7"/>
        <v>0</v>
      </c>
      <c r="BB30" s="209">
        <f>IF(AND(O30&gt;6,O30&lt;9.01),O30-Persönliche_Daten!$AG$5,0)</f>
        <v>0</v>
      </c>
      <c r="BC30" s="209">
        <f>IF(O30&gt;9,O30-Persönliche_Daten!$AH$5,0)</f>
        <v>0</v>
      </c>
      <c r="BD30" s="209">
        <f t="shared" si="8"/>
        <v>0</v>
      </c>
      <c r="BE30" s="209">
        <f t="shared" si="9"/>
        <v>0</v>
      </c>
      <c r="BF30" s="209">
        <f t="shared" si="10"/>
        <v>0</v>
      </c>
      <c r="BG30" s="209"/>
      <c r="BH30" s="208"/>
      <c r="BI30" s="208">
        <f t="shared" si="11"/>
        <v>0</v>
      </c>
      <c r="BJ30" s="208">
        <f>IF(AND(R30&gt;6,R30&lt;9.01),R30-Persönliche_Daten!$AG$5,0)</f>
        <v>0</v>
      </c>
      <c r="BK30" s="208">
        <f>IF(R30&gt;9,R30-Persönliche_Daten!$AH$5,0)</f>
        <v>0</v>
      </c>
      <c r="BL30" s="208">
        <f t="shared" si="12"/>
        <v>0</v>
      </c>
      <c r="BM30" s="208">
        <f t="shared" si="13"/>
        <v>0</v>
      </c>
      <c r="BN30" s="208">
        <f>IF(AND(U30&gt;6,U30&lt;9.01),U30-Persönliche_Daten!$AG$5,0)</f>
        <v>0</v>
      </c>
      <c r="BO30" s="208">
        <f>IF(U30&gt;9,U30-Persönliche_Daten!$AH$5,0)</f>
        <v>0</v>
      </c>
      <c r="BP30" s="208">
        <f t="shared" si="14"/>
        <v>0</v>
      </c>
      <c r="BQ30" s="208">
        <f t="shared" si="15"/>
        <v>0</v>
      </c>
      <c r="BR30" s="208">
        <f t="shared" si="16"/>
        <v>0</v>
      </c>
    </row>
    <row r="31" spans="2:70" s="1" customFormat="1" ht="21.75" customHeight="1" x14ac:dyDescent="0.25">
      <c r="B31" s="59">
        <f t="shared" si="17"/>
        <v>46041</v>
      </c>
      <c r="C31" s="60">
        <f t="shared" si="18"/>
        <v>2</v>
      </c>
      <c r="D31" s="210">
        <f t="shared" si="19"/>
        <v>46041</v>
      </c>
      <c r="E31" s="211"/>
      <c r="F31" s="6"/>
      <c r="G31" s="6"/>
      <c r="H31" s="114"/>
      <c r="I31" s="203"/>
      <c r="J31" s="96"/>
      <c r="K31" s="7"/>
      <c r="L31" s="105">
        <f t="shared" si="20"/>
        <v>0</v>
      </c>
      <c r="M31" s="91"/>
      <c r="N31" s="8"/>
      <c r="O31" s="105">
        <f t="shared" si="21"/>
        <v>0</v>
      </c>
      <c r="P31" s="96"/>
      <c r="Q31" s="7"/>
      <c r="R31" s="105">
        <f t="shared" si="30"/>
        <v>0</v>
      </c>
      <c r="S31" s="91"/>
      <c r="T31" s="8"/>
      <c r="U31" s="105">
        <f t="shared" si="31"/>
        <v>0</v>
      </c>
      <c r="V31" s="367">
        <f>IF(D31=Persönliche_Daten!$D$24,Persönliche_Daten!$H$24,IF(D31=Persönliche_Daten!$D$26,Persönliche_Daten!$H$26,IF(BF31&gt;0,0,IF(C31=2,Persönliche_Daten!$G$8,IF(C31=3,Persönliche_Daten!$H$8,IF(C31=4,Persönliche_Daten!$I$8,IF(C31=5,Persönliche_Daten!$J$8,IF(C31=6,Persönliche_Daten!$K$8))))))+IF(C31=7,Persönliche_Daten!$L$8,IF(C31=1,Persönliche_Daten!$M$8,0))))</f>
        <v>0</v>
      </c>
      <c r="W31" s="397"/>
      <c r="X31" s="369">
        <f t="shared" si="24"/>
        <v>0</v>
      </c>
      <c r="Y31" s="370"/>
      <c r="Z31" s="371">
        <f t="shared" si="25"/>
        <v>0</v>
      </c>
      <c r="AA31" s="372"/>
      <c r="AB31" s="367">
        <f>IF(D31=Persönliche_Daten!$D$24,Persönliche_Daten!$H$24,IF(D31=Persönliche_Daten!$D$26,0,IF(BF31&gt;0,0,IF(C31=2,Persönliche_Daten!$P$8,IF(C31=3,Persönliche_Daten!$Q$8,IF(C31=4,Persönliche_Daten!$R$8,IF(C31=5,Persönliche_Daten!$S$8,IF(C31=6,Persönliche_Daten!$T$8))))))+IF(C31=7,Persönliche_Daten!$U$8,IF(C31=1,Persönliche_Daten!$V$8,0))))</f>
        <v>0</v>
      </c>
      <c r="AC31" s="368"/>
      <c r="AD31" s="369">
        <f t="shared" si="1"/>
        <v>0</v>
      </c>
      <c r="AE31" s="370"/>
      <c r="AF31" s="371">
        <f t="shared" si="2"/>
        <v>0</v>
      </c>
      <c r="AG31" s="372"/>
      <c r="AH31" s="108">
        <f t="shared" si="29"/>
        <v>0</v>
      </c>
      <c r="AI31" s="105">
        <f t="shared" si="28"/>
        <v>0</v>
      </c>
      <c r="AJ31" s="12">
        <f t="shared" si="4"/>
        <v>0</v>
      </c>
      <c r="AK31" s="204">
        <f t="shared" si="26"/>
        <v>0</v>
      </c>
      <c r="AL31" s="205"/>
      <c r="AM31" s="205"/>
      <c r="AN31" s="205"/>
      <c r="AO31" s="393"/>
      <c r="AP31" s="393"/>
      <c r="AR31" s="207"/>
      <c r="AV31" s="1">
        <f>IF(AND(K31&gt;0,M31=K31),Persönliche_Daten!$AI$5,0)</f>
        <v>0</v>
      </c>
      <c r="AW31" s="209">
        <f t="shared" si="5"/>
        <v>0</v>
      </c>
      <c r="AX31" s="209">
        <f>IF(AND(L31&gt;6,L31&lt;9.01),L31-Persönliche_Daten!$AG$5,0)</f>
        <v>0</v>
      </c>
      <c r="AY31" s="209">
        <f>IF(L31&gt;9,L31-Persönliche_Daten!$AH$5,0)</f>
        <v>0</v>
      </c>
      <c r="AZ31" s="209">
        <f t="shared" si="6"/>
        <v>0</v>
      </c>
      <c r="BA31" s="209">
        <f t="shared" si="7"/>
        <v>0</v>
      </c>
      <c r="BB31" s="209">
        <f>IF(AND(O31&gt;6,O31&lt;9.01),O31-Persönliche_Daten!$AG$5,0)</f>
        <v>0</v>
      </c>
      <c r="BC31" s="209">
        <f>IF(O31&gt;9,O31-Persönliche_Daten!$AH$5,0)</f>
        <v>0</v>
      </c>
      <c r="BD31" s="209">
        <f t="shared" si="8"/>
        <v>0</v>
      </c>
      <c r="BE31" s="209">
        <f t="shared" si="9"/>
        <v>0</v>
      </c>
      <c r="BF31" s="209">
        <f t="shared" si="10"/>
        <v>0</v>
      </c>
      <c r="BG31" s="209"/>
      <c r="BH31" s="208"/>
      <c r="BI31" s="208">
        <f t="shared" si="11"/>
        <v>0</v>
      </c>
      <c r="BJ31" s="208">
        <f>IF(AND(R31&gt;6,R31&lt;9.01),R31-Persönliche_Daten!$AG$5,0)</f>
        <v>0</v>
      </c>
      <c r="BK31" s="208">
        <f>IF(R31&gt;9,R31-Persönliche_Daten!$AH$5,0)</f>
        <v>0</v>
      </c>
      <c r="BL31" s="208">
        <f t="shared" si="12"/>
        <v>0</v>
      </c>
      <c r="BM31" s="208">
        <f t="shared" si="13"/>
        <v>0</v>
      </c>
      <c r="BN31" s="208">
        <f>IF(AND(U31&gt;6,U31&lt;9.01),U31-Persönliche_Daten!$AG$5,0)</f>
        <v>0</v>
      </c>
      <c r="BO31" s="208">
        <f>IF(U31&gt;9,U31-Persönliche_Daten!$AH$5,0)</f>
        <v>0</v>
      </c>
      <c r="BP31" s="208">
        <f t="shared" si="14"/>
        <v>0</v>
      </c>
      <c r="BQ31" s="208">
        <f t="shared" si="15"/>
        <v>0</v>
      </c>
      <c r="BR31" s="208">
        <f t="shared" si="16"/>
        <v>0</v>
      </c>
    </row>
    <row r="32" spans="2:70" s="1" customFormat="1" ht="21.75" customHeight="1" x14ac:dyDescent="0.25">
      <c r="B32" s="59">
        <f t="shared" si="17"/>
        <v>46042</v>
      </c>
      <c r="C32" s="60">
        <f t="shared" si="18"/>
        <v>3</v>
      </c>
      <c r="D32" s="210">
        <f t="shared" si="19"/>
        <v>46042</v>
      </c>
      <c r="E32" s="211"/>
      <c r="F32" s="6"/>
      <c r="G32" s="6"/>
      <c r="H32" s="114"/>
      <c r="I32" s="203"/>
      <c r="J32" s="96"/>
      <c r="K32" s="7"/>
      <c r="L32" s="105">
        <f t="shared" si="20"/>
        <v>0</v>
      </c>
      <c r="M32" s="91"/>
      <c r="N32" s="8"/>
      <c r="O32" s="105">
        <f t="shared" si="21"/>
        <v>0</v>
      </c>
      <c r="P32" s="96"/>
      <c r="Q32" s="7"/>
      <c r="R32" s="105">
        <f t="shared" si="30"/>
        <v>0</v>
      </c>
      <c r="S32" s="91"/>
      <c r="T32" s="8"/>
      <c r="U32" s="105">
        <f t="shared" si="31"/>
        <v>0</v>
      </c>
      <c r="V32" s="367">
        <f>IF(D32=Persönliche_Daten!$D$24,Persönliche_Daten!$H$24,IF(D32=Persönliche_Daten!$D$26,Persönliche_Daten!$H$26,IF(BF32&gt;0,0,IF(C32=2,Persönliche_Daten!$G$8,IF(C32=3,Persönliche_Daten!$H$8,IF(C32=4,Persönliche_Daten!$I$8,IF(C32=5,Persönliche_Daten!$J$8,IF(C32=6,Persönliche_Daten!$K$8))))))+IF(C32=7,Persönliche_Daten!$L$8,IF(C32=1,Persönliche_Daten!$M$8,0))))</f>
        <v>0</v>
      </c>
      <c r="W32" s="397"/>
      <c r="X32" s="369">
        <f t="shared" si="24"/>
        <v>0</v>
      </c>
      <c r="Y32" s="370"/>
      <c r="Z32" s="371">
        <f t="shared" si="25"/>
        <v>0</v>
      </c>
      <c r="AA32" s="372"/>
      <c r="AB32" s="367">
        <f>IF(D32=Persönliche_Daten!$D$24,Persönliche_Daten!$H$24,IF(D32=Persönliche_Daten!$D$26,0,IF(BF32&gt;0,0,IF(C32=2,Persönliche_Daten!$P$8,IF(C32=3,Persönliche_Daten!$Q$8,IF(C32=4,Persönliche_Daten!$R$8,IF(C32=5,Persönliche_Daten!$S$8,IF(C32=6,Persönliche_Daten!$T$8))))))+IF(C32=7,Persönliche_Daten!$U$8,IF(C32=1,Persönliche_Daten!$V$8,0))))</f>
        <v>0</v>
      </c>
      <c r="AC32" s="368"/>
      <c r="AD32" s="369">
        <f t="shared" si="1"/>
        <v>0</v>
      </c>
      <c r="AE32" s="370"/>
      <c r="AF32" s="371">
        <f t="shared" si="2"/>
        <v>0</v>
      </c>
      <c r="AG32" s="372"/>
      <c r="AH32" s="108">
        <f t="shared" si="29"/>
        <v>0</v>
      </c>
      <c r="AI32" s="105">
        <f t="shared" si="28"/>
        <v>0</v>
      </c>
      <c r="AJ32" s="12">
        <f t="shared" si="4"/>
        <v>0</v>
      </c>
      <c r="AK32" s="204">
        <f t="shared" si="26"/>
        <v>0</v>
      </c>
      <c r="AL32" s="205"/>
      <c r="AM32" s="205"/>
      <c r="AN32" s="205"/>
      <c r="AO32" s="393"/>
      <c r="AP32" s="393"/>
      <c r="AR32" s="207"/>
      <c r="AV32" s="1">
        <f>IF(AND(K32&gt;0,M32=K32),Persönliche_Daten!$AI$5,0)</f>
        <v>0</v>
      </c>
      <c r="AW32" s="209">
        <f t="shared" si="5"/>
        <v>0</v>
      </c>
      <c r="AX32" s="209">
        <f>IF(AND(L32&gt;6,L32&lt;9.01),L32-Persönliche_Daten!$AG$5,0)</f>
        <v>0</v>
      </c>
      <c r="AY32" s="209">
        <f>IF(L32&gt;9,L32-Persönliche_Daten!$AH$5,0)</f>
        <v>0</v>
      </c>
      <c r="AZ32" s="209">
        <f t="shared" si="6"/>
        <v>0</v>
      </c>
      <c r="BA32" s="209">
        <f t="shared" si="7"/>
        <v>0</v>
      </c>
      <c r="BB32" s="209">
        <f>IF(AND(O32&gt;6,O32&lt;9.01),O32-Persönliche_Daten!$AG$5,0)</f>
        <v>0</v>
      </c>
      <c r="BC32" s="209">
        <f>IF(O32&gt;9,O32-Persönliche_Daten!$AH$5,0)</f>
        <v>0</v>
      </c>
      <c r="BD32" s="209">
        <f t="shared" si="8"/>
        <v>0</v>
      </c>
      <c r="BE32" s="209">
        <f t="shared" si="9"/>
        <v>0</v>
      </c>
      <c r="BF32" s="209">
        <f t="shared" si="10"/>
        <v>0</v>
      </c>
      <c r="BG32" s="209"/>
      <c r="BH32" s="208"/>
      <c r="BI32" s="208">
        <f t="shared" si="11"/>
        <v>0</v>
      </c>
      <c r="BJ32" s="208">
        <f>IF(AND(R32&gt;6,R32&lt;9.01),R32-Persönliche_Daten!$AG$5,0)</f>
        <v>0</v>
      </c>
      <c r="BK32" s="208">
        <f>IF(R32&gt;9,R32-Persönliche_Daten!$AH$5,0)</f>
        <v>0</v>
      </c>
      <c r="BL32" s="208">
        <f t="shared" si="12"/>
        <v>0</v>
      </c>
      <c r="BM32" s="208">
        <f t="shared" si="13"/>
        <v>0</v>
      </c>
      <c r="BN32" s="208">
        <f>IF(AND(U32&gt;6,U32&lt;9.01),U32-Persönliche_Daten!$AG$5,0)</f>
        <v>0</v>
      </c>
      <c r="BO32" s="208">
        <f>IF(U32&gt;9,U32-Persönliche_Daten!$AH$5,0)</f>
        <v>0</v>
      </c>
      <c r="BP32" s="208">
        <f t="shared" si="14"/>
        <v>0</v>
      </c>
      <c r="BQ32" s="208">
        <f t="shared" si="15"/>
        <v>0</v>
      </c>
      <c r="BR32" s="208">
        <f t="shared" si="16"/>
        <v>0</v>
      </c>
    </row>
    <row r="33" spans="2:75" s="1" customFormat="1" ht="21.75" customHeight="1" x14ac:dyDescent="0.25">
      <c r="B33" s="59">
        <f t="shared" si="17"/>
        <v>46043</v>
      </c>
      <c r="C33" s="60">
        <f t="shared" si="18"/>
        <v>4</v>
      </c>
      <c r="D33" s="210">
        <f t="shared" si="19"/>
        <v>46043</v>
      </c>
      <c r="E33" s="211"/>
      <c r="F33" s="6"/>
      <c r="G33" s="6"/>
      <c r="H33" s="114"/>
      <c r="I33" s="203"/>
      <c r="J33" s="96"/>
      <c r="K33" s="7"/>
      <c r="L33" s="105">
        <f t="shared" si="20"/>
        <v>0</v>
      </c>
      <c r="M33" s="91"/>
      <c r="N33" s="8"/>
      <c r="O33" s="105">
        <f t="shared" si="21"/>
        <v>0</v>
      </c>
      <c r="P33" s="96"/>
      <c r="Q33" s="7"/>
      <c r="R33" s="105">
        <f t="shared" si="30"/>
        <v>0</v>
      </c>
      <c r="S33" s="91"/>
      <c r="T33" s="8"/>
      <c r="U33" s="105">
        <f t="shared" si="31"/>
        <v>0</v>
      </c>
      <c r="V33" s="367">
        <f>IF(D33=Persönliche_Daten!$D$24,Persönliche_Daten!$H$24,IF(D33=Persönliche_Daten!$D$26,Persönliche_Daten!$H$26,IF(BF33&gt;0,0,IF(C33=2,Persönliche_Daten!$G$8,IF(C33=3,Persönliche_Daten!$H$8,IF(C33=4,Persönliche_Daten!$I$8,IF(C33=5,Persönliche_Daten!$J$8,IF(C33=6,Persönliche_Daten!$K$8))))))+IF(C33=7,Persönliche_Daten!$L$8,IF(C33=1,Persönliche_Daten!$M$8,0))))</f>
        <v>0</v>
      </c>
      <c r="W33" s="397"/>
      <c r="X33" s="369">
        <f t="shared" si="24"/>
        <v>0</v>
      </c>
      <c r="Y33" s="370"/>
      <c r="Z33" s="371">
        <f t="shared" si="25"/>
        <v>0</v>
      </c>
      <c r="AA33" s="372"/>
      <c r="AB33" s="367">
        <f>IF(D33=Persönliche_Daten!$D$24,Persönliche_Daten!$H$24,IF(D33=Persönliche_Daten!$D$26,0,IF(BF33&gt;0,0,IF(C33=2,Persönliche_Daten!$P$8,IF(C33=3,Persönliche_Daten!$Q$8,IF(C33=4,Persönliche_Daten!$R$8,IF(C33=5,Persönliche_Daten!$S$8,IF(C33=6,Persönliche_Daten!$T$8))))))+IF(C33=7,Persönliche_Daten!$U$8,IF(C33=1,Persönliche_Daten!$V$8,0))))</f>
        <v>0</v>
      </c>
      <c r="AC33" s="368"/>
      <c r="AD33" s="369">
        <f t="shared" si="1"/>
        <v>0</v>
      </c>
      <c r="AE33" s="370"/>
      <c r="AF33" s="371">
        <f t="shared" si="2"/>
        <v>0</v>
      </c>
      <c r="AG33" s="372"/>
      <c r="AH33" s="108">
        <f>Z33+AF33</f>
        <v>0</v>
      </c>
      <c r="AI33" s="105">
        <f t="shared" si="28"/>
        <v>0</v>
      </c>
      <c r="AJ33" s="12">
        <f t="shared" si="4"/>
        <v>0</v>
      </c>
      <c r="AK33" s="204">
        <f t="shared" si="26"/>
        <v>0</v>
      </c>
      <c r="AL33" s="205"/>
      <c r="AM33" s="205"/>
      <c r="AN33" s="205"/>
      <c r="AO33" s="393"/>
      <c r="AP33" s="393"/>
      <c r="AR33" s="207"/>
      <c r="AV33" s="1">
        <f>IF(AND(K33&gt;0,M33=K33),Persönliche_Daten!$AI$5,0)</f>
        <v>0</v>
      </c>
      <c r="AW33" s="209">
        <f t="shared" si="5"/>
        <v>0</v>
      </c>
      <c r="AX33" s="209">
        <f>IF(AND(L33&gt;6,L33&lt;9.01),L33-Persönliche_Daten!$AG$5,0)</f>
        <v>0</v>
      </c>
      <c r="AY33" s="209">
        <f>IF(L33&gt;9,L33-Persönliche_Daten!$AH$5,0)</f>
        <v>0</v>
      </c>
      <c r="AZ33" s="209">
        <f t="shared" si="6"/>
        <v>0</v>
      </c>
      <c r="BA33" s="209">
        <f t="shared" si="7"/>
        <v>0</v>
      </c>
      <c r="BB33" s="209">
        <f>IF(AND(O33&gt;6,O33&lt;9.01),O33-Persönliche_Daten!$AG$5,0)</f>
        <v>0</v>
      </c>
      <c r="BC33" s="209">
        <f>IF(O33&gt;9,O33-Persönliche_Daten!$AH$5,0)</f>
        <v>0</v>
      </c>
      <c r="BD33" s="209">
        <f t="shared" si="8"/>
        <v>0</v>
      </c>
      <c r="BE33" s="209">
        <f t="shared" si="9"/>
        <v>0</v>
      </c>
      <c r="BF33" s="209">
        <f t="shared" si="10"/>
        <v>0</v>
      </c>
      <c r="BG33" s="209"/>
      <c r="BH33" s="208"/>
      <c r="BI33" s="208">
        <f t="shared" si="11"/>
        <v>0</v>
      </c>
      <c r="BJ33" s="208">
        <f>IF(AND(R33&gt;6,R33&lt;9.01),R33-Persönliche_Daten!$AG$5,0)</f>
        <v>0</v>
      </c>
      <c r="BK33" s="208">
        <f>IF(R33&gt;9,R33-Persönliche_Daten!$AH$5,0)</f>
        <v>0</v>
      </c>
      <c r="BL33" s="208">
        <f t="shared" si="12"/>
        <v>0</v>
      </c>
      <c r="BM33" s="208">
        <f t="shared" si="13"/>
        <v>0</v>
      </c>
      <c r="BN33" s="208">
        <f>IF(AND(U33&gt;6,U33&lt;9.01),U33-Persönliche_Daten!$AG$5,0)</f>
        <v>0</v>
      </c>
      <c r="BO33" s="208">
        <f>IF(U33&gt;9,U33-Persönliche_Daten!$AH$5,0)</f>
        <v>0</v>
      </c>
      <c r="BP33" s="208">
        <f t="shared" si="14"/>
        <v>0</v>
      </c>
      <c r="BQ33" s="208">
        <f t="shared" si="15"/>
        <v>0</v>
      </c>
      <c r="BR33" s="208">
        <f t="shared" si="16"/>
        <v>0</v>
      </c>
    </row>
    <row r="34" spans="2:75" s="1" customFormat="1" ht="21.75" customHeight="1" x14ac:dyDescent="0.25">
      <c r="B34" s="59">
        <f t="shared" si="17"/>
        <v>46044</v>
      </c>
      <c r="C34" s="60">
        <f t="shared" si="18"/>
        <v>5</v>
      </c>
      <c r="D34" s="210">
        <f t="shared" si="19"/>
        <v>46044</v>
      </c>
      <c r="E34" s="211"/>
      <c r="F34" s="6"/>
      <c r="G34" s="6"/>
      <c r="H34" s="114"/>
      <c r="I34" s="203"/>
      <c r="J34" s="96"/>
      <c r="K34" s="7"/>
      <c r="L34" s="105">
        <f t="shared" si="20"/>
        <v>0</v>
      </c>
      <c r="M34" s="91"/>
      <c r="N34" s="8"/>
      <c r="O34" s="105">
        <f t="shared" si="21"/>
        <v>0</v>
      </c>
      <c r="P34" s="96"/>
      <c r="Q34" s="7"/>
      <c r="R34" s="105">
        <f t="shared" si="30"/>
        <v>0</v>
      </c>
      <c r="S34" s="91"/>
      <c r="T34" s="8"/>
      <c r="U34" s="105">
        <f t="shared" si="31"/>
        <v>0</v>
      </c>
      <c r="V34" s="367">
        <f>IF(D34=Persönliche_Daten!$D$24,Persönliche_Daten!$H$24,IF(D34=Persönliche_Daten!$D$26,Persönliche_Daten!$H$26,IF(BF34&gt;0,0,IF(C34=2,Persönliche_Daten!$G$8,IF(C34=3,Persönliche_Daten!$H$8,IF(C34=4,Persönliche_Daten!$I$8,IF(C34=5,Persönliche_Daten!$J$8,IF(C34=6,Persönliche_Daten!$K$8))))))+IF(C34=7,Persönliche_Daten!$L$8,IF(C34=1,Persönliche_Daten!$M$8,0))))</f>
        <v>0</v>
      </c>
      <c r="W34" s="397"/>
      <c r="X34" s="369">
        <f t="shared" si="24"/>
        <v>0</v>
      </c>
      <c r="Y34" s="370"/>
      <c r="Z34" s="371">
        <f t="shared" si="25"/>
        <v>0</v>
      </c>
      <c r="AA34" s="372"/>
      <c r="AB34" s="367">
        <f>IF(D34=Persönliche_Daten!$D$24,Persönliche_Daten!$H$24,IF(D34=Persönliche_Daten!$D$26,0,IF(BF34&gt;0,0,IF(C34=2,Persönliche_Daten!$P$8,IF(C34=3,Persönliche_Daten!$Q$8,IF(C34=4,Persönliche_Daten!$R$8,IF(C34=5,Persönliche_Daten!$S$8,IF(C34=6,Persönliche_Daten!$T$8))))))+IF(C34=7,Persönliche_Daten!$U$8,IF(C34=1,Persönliche_Daten!$V$8,0))))</f>
        <v>0</v>
      </c>
      <c r="AC34" s="368"/>
      <c r="AD34" s="369">
        <f t="shared" si="1"/>
        <v>0</v>
      </c>
      <c r="AE34" s="370"/>
      <c r="AF34" s="371">
        <f t="shared" si="2"/>
        <v>0</v>
      </c>
      <c r="AG34" s="372"/>
      <c r="AH34" s="108">
        <f>Z34+AF34</f>
        <v>0</v>
      </c>
      <c r="AI34" s="105">
        <f t="shared" si="28"/>
        <v>0</v>
      </c>
      <c r="AJ34" s="12">
        <f t="shared" si="4"/>
        <v>0</v>
      </c>
      <c r="AK34" s="204">
        <f t="shared" si="26"/>
        <v>0</v>
      </c>
      <c r="AL34" s="205"/>
      <c r="AM34" s="205"/>
      <c r="AN34" s="205"/>
      <c r="AO34" s="393"/>
      <c r="AP34" s="393"/>
      <c r="AR34" s="207"/>
      <c r="AV34" s="1">
        <f>IF(AND(K34&gt;0,M34=K34),Persönliche_Daten!$AI$5,0)</f>
        <v>0</v>
      </c>
      <c r="AW34" s="209">
        <f t="shared" si="5"/>
        <v>0</v>
      </c>
      <c r="AX34" s="209">
        <f>IF(AND(L34&gt;6,L34&lt;9.01),L34-Persönliche_Daten!$AG$5,0)</f>
        <v>0</v>
      </c>
      <c r="AY34" s="209">
        <f>IF(L34&gt;9,L34-Persönliche_Daten!$AH$5,0)</f>
        <v>0</v>
      </c>
      <c r="AZ34" s="209">
        <f t="shared" si="6"/>
        <v>0</v>
      </c>
      <c r="BA34" s="209">
        <f t="shared" si="7"/>
        <v>0</v>
      </c>
      <c r="BB34" s="209">
        <f>IF(AND(O34&gt;6,O34&lt;9.01),O34-Persönliche_Daten!$AG$5,0)</f>
        <v>0</v>
      </c>
      <c r="BC34" s="209">
        <f>IF(O34&gt;9,O34-Persönliche_Daten!$AH$5,0)</f>
        <v>0</v>
      </c>
      <c r="BD34" s="209">
        <f t="shared" si="8"/>
        <v>0</v>
      </c>
      <c r="BE34" s="209">
        <f t="shared" si="9"/>
        <v>0</v>
      </c>
      <c r="BF34" s="209">
        <f t="shared" si="10"/>
        <v>0</v>
      </c>
      <c r="BG34" s="209"/>
      <c r="BH34" s="208"/>
      <c r="BI34" s="208">
        <f t="shared" si="11"/>
        <v>0</v>
      </c>
      <c r="BJ34" s="208">
        <f>IF(AND(R34&gt;6,R34&lt;9.01),R34-Persönliche_Daten!$AG$5,0)</f>
        <v>0</v>
      </c>
      <c r="BK34" s="208">
        <f>IF(R34&gt;9,R34-Persönliche_Daten!$AH$5,0)</f>
        <v>0</v>
      </c>
      <c r="BL34" s="208">
        <f t="shared" si="12"/>
        <v>0</v>
      </c>
      <c r="BM34" s="208">
        <f t="shared" si="13"/>
        <v>0</v>
      </c>
      <c r="BN34" s="208">
        <f>IF(AND(U34&gt;6,U34&lt;9.01),U34-Persönliche_Daten!$AG$5,0)</f>
        <v>0</v>
      </c>
      <c r="BO34" s="208">
        <f>IF(U34&gt;9,U34-Persönliche_Daten!$AH$5,0)</f>
        <v>0</v>
      </c>
      <c r="BP34" s="208">
        <f t="shared" si="14"/>
        <v>0</v>
      </c>
      <c r="BQ34" s="208">
        <f t="shared" si="15"/>
        <v>0</v>
      </c>
      <c r="BR34" s="208">
        <f t="shared" si="16"/>
        <v>0</v>
      </c>
    </row>
    <row r="35" spans="2:75" s="1" customFormat="1" ht="21.75" customHeight="1" x14ac:dyDescent="0.25">
      <c r="B35" s="59">
        <f t="shared" si="17"/>
        <v>46045</v>
      </c>
      <c r="C35" s="60">
        <f t="shared" si="18"/>
        <v>6</v>
      </c>
      <c r="D35" s="210">
        <f t="shared" si="19"/>
        <v>46045</v>
      </c>
      <c r="E35" s="211"/>
      <c r="F35" s="6"/>
      <c r="G35" s="6"/>
      <c r="H35" s="114"/>
      <c r="I35" s="203"/>
      <c r="J35" s="96"/>
      <c r="K35" s="7"/>
      <c r="L35" s="105">
        <f t="shared" si="20"/>
        <v>0</v>
      </c>
      <c r="M35" s="91"/>
      <c r="N35" s="8"/>
      <c r="O35" s="105">
        <f t="shared" si="21"/>
        <v>0</v>
      </c>
      <c r="P35" s="96"/>
      <c r="Q35" s="7"/>
      <c r="R35" s="105">
        <f t="shared" si="30"/>
        <v>0</v>
      </c>
      <c r="S35" s="91"/>
      <c r="T35" s="8"/>
      <c r="U35" s="105">
        <f t="shared" si="31"/>
        <v>0</v>
      </c>
      <c r="V35" s="367">
        <f>IF(D35=Persönliche_Daten!$D$24,Persönliche_Daten!$H$24,IF(D35=Persönliche_Daten!$D$26,Persönliche_Daten!$H$26,IF(BF35&gt;0,0,IF(C35=2,Persönliche_Daten!$G$8,IF(C35=3,Persönliche_Daten!$H$8,IF(C35=4,Persönliche_Daten!$I$8,IF(C35=5,Persönliche_Daten!$J$8,IF(C35=6,Persönliche_Daten!$K$8))))))+IF(C35=7,Persönliche_Daten!$L$8,IF(C35=1,Persönliche_Daten!$M$8,0))))</f>
        <v>0</v>
      </c>
      <c r="W35" s="397"/>
      <c r="X35" s="369">
        <f t="shared" si="24"/>
        <v>0</v>
      </c>
      <c r="Y35" s="370"/>
      <c r="Z35" s="371">
        <f t="shared" si="25"/>
        <v>0</v>
      </c>
      <c r="AA35" s="372"/>
      <c r="AB35" s="367">
        <f>IF(D35=Persönliche_Daten!$D$24,Persönliche_Daten!$H$24,IF(D35=Persönliche_Daten!$D$26,0,IF(BF35&gt;0,0,IF(C35=2,Persönliche_Daten!$P$8,IF(C35=3,Persönliche_Daten!$Q$8,IF(C35=4,Persönliche_Daten!$R$8,IF(C35=5,Persönliche_Daten!$S$8,IF(C35=6,Persönliche_Daten!$T$8))))))+IF(C35=7,Persönliche_Daten!$U$8,IF(C35=1,Persönliche_Daten!$V$8,0))))</f>
        <v>0</v>
      </c>
      <c r="AC35" s="368"/>
      <c r="AD35" s="369">
        <f t="shared" si="1"/>
        <v>0</v>
      </c>
      <c r="AE35" s="370"/>
      <c r="AF35" s="371">
        <f t="shared" si="2"/>
        <v>0</v>
      </c>
      <c r="AG35" s="372"/>
      <c r="AH35" s="108">
        <f t="shared" si="29"/>
        <v>0</v>
      </c>
      <c r="AI35" s="105">
        <f t="shared" si="28"/>
        <v>0</v>
      </c>
      <c r="AJ35" s="12">
        <f t="shared" si="4"/>
        <v>0</v>
      </c>
      <c r="AK35" s="204">
        <f t="shared" si="26"/>
        <v>0</v>
      </c>
      <c r="AL35" s="205"/>
      <c r="AM35" s="205"/>
      <c r="AN35" s="205"/>
      <c r="AO35" s="393"/>
      <c r="AP35" s="393"/>
      <c r="AR35" s="207"/>
      <c r="AV35" s="1">
        <f>IF(AND(K35&gt;0,M35=K35),Persönliche_Daten!$AI$5,0)</f>
        <v>0</v>
      </c>
      <c r="AW35" s="209">
        <f t="shared" si="5"/>
        <v>0</v>
      </c>
      <c r="AX35" s="209">
        <f>IF(AND(L35&gt;6,L35&lt;9.01),L35-Persönliche_Daten!$AG$5,0)</f>
        <v>0</v>
      </c>
      <c r="AY35" s="209">
        <f>IF(L35&gt;9,L35-Persönliche_Daten!$AH$5,0)</f>
        <v>0</v>
      </c>
      <c r="AZ35" s="209">
        <f t="shared" si="6"/>
        <v>0</v>
      </c>
      <c r="BA35" s="209">
        <f t="shared" si="7"/>
        <v>0</v>
      </c>
      <c r="BB35" s="209">
        <f>IF(AND(O35&gt;6,O35&lt;9.01),O35-Persönliche_Daten!$AG$5,0)</f>
        <v>0</v>
      </c>
      <c r="BC35" s="209">
        <f>IF(O35&gt;9,O35-Persönliche_Daten!$AH$5,0)</f>
        <v>0</v>
      </c>
      <c r="BD35" s="209">
        <f t="shared" si="8"/>
        <v>0</v>
      </c>
      <c r="BE35" s="209">
        <f t="shared" si="9"/>
        <v>0</v>
      </c>
      <c r="BF35" s="209">
        <f t="shared" si="10"/>
        <v>0</v>
      </c>
      <c r="BG35" s="209"/>
      <c r="BH35" s="208"/>
      <c r="BI35" s="208">
        <f t="shared" si="11"/>
        <v>0</v>
      </c>
      <c r="BJ35" s="208">
        <f>IF(AND(R35&gt;6,R35&lt;9.01),R35-Persönliche_Daten!$AG$5,0)</f>
        <v>0</v>
      </c>
      <c r="BK35" s="208">
        <f>IF(R35&gt;9,R35-Persönliche_Daten!$AH$5,0)</f>
        <v>0</v>
      </c>
      <c r="BL35" s="208">
        <f t="shared" si="12"/>
        <v>0</v>
      </c>
      <c r="BM35" s="208">
        <f t="shared" si="13"/>
        <v>0</v>
      </c>
      <c r="BN35" s="208">
        <f>IF(AND(U35&gt;6,U35&lt;9.01),U35-Persönliche_Daten!$AG$5,0)</f>
        <v>0</v>
      </c>
      <c r="BO35" s="208">
        <f>IF(U35&gt;9,U35-Persönliche_Daten!$AH$5,0)</f>
        <v>0</v>
      </c>
      <c r="BP35" s="208">
        <f t="shared" si="14"/>
        <v>0</v>
      </c>
      <c r="BQ35" s="208">
        <f t="shared" si="15"/>
        <v>0</v>
      </c>
      <c r="BR35" s="208">
        <f t="shared" si="16"/>
        <v>0</v>
      </c>
    </row>
    <row r="36" spans="2:75" s="1" customFormat="1" ht="21.75" customHeight="1" x14ac:dyDescent="0.25">
      <c r="B36" s="59">
        <f t="shared" si="17"/>
        <v>46046</v>
      </c>
      <c r="C36" s="60">
        <f t="shared" si="18"/>
        <v>7</v>
      </c>
      <c r="D36" s="210">
        <f t="shared" si="19"/>
        <v>46046</v>
      </c>
      <c r="E36" s="211"/>
      <c r="F36" s="6"/>
      <c r="G36" s="6"/>
      <c r="H36" s="114"/>
      <c r="I36" s="203"/>
      <c r="J36" s="96"/>
      <c r="K36" s="7"/>
      <c r="L36" s="105">
        <f t="shared" si="20"/>
        <v>0</v>
      </c>
      <c r="M36" s="91"/>
      <c r="N36" s="8"/>
      <c r="O36" s="105">
        <f t="shared" si="21"/>
        <v>0</v>
      </c>
      <c r="P36" s="96"/>
      <c r="Q36" s="7"/>
      <c r="R36" s="105">
        <f t="shared" si="30"/>
        <v>0</v>
      </c>
      <c r="S36" s="91"/>
      <c r="T36" s="8"/>
      <c r="U36" s="105">
        <f t="shared" si="31"/>
        <v>0</v>
      </c>
      <c r="V36" s="367">
        <f>IF(D36=Persönliche_Daten!$D$24,Persönliche_Daten!$H$24,IF(D36=Persönliche_Daten!$D$26,Persönliche_Daten!$H$26,IF(BF36&gt;0,0,IF(C36=2,Persönliche_Daten!$G$8,IF(C36=3,Persönliche_Daten!$H$8,IF(C36=4,Persönliche_Daten!$I$8,IF(C36=5,Persönliche_Daten!$J$8,IF(C36=6,Persönliche_Daten!$K$8))))))+IF(C36=7,Persönliche_Daten!$L$8,IF(C36=1,Persönliche_Daten!$M$8,0))))</f>
        <v>0</v>
      </c>
      <c r="W36" s="397"/>
      <c r="X36" s="369">
        <f t="shared" si="24"/>
        <v>0</v>
      </c>
      <c r="Y36" s="370"/>
      <c r="Z36" s="371">
        <f t="shared" si="25"/>
        <v>0</v>
      </c>
      <c r="AA36" s="372"/>
      <c r="AB36" s="367">
        <f>IF(D36=Persönliche_Daten!$D$24,Persönliche_Daten!$H$24,IF(D36=Persönliche_Daten!$D$26,0,IF(BF36&gt;0,0,IF(C36=2,Persönliche_Daten!$P$8,IF(C36=3,Persönliche_Daten!$Q$8,IF(C36=4,Persönliche_Daten!$R$8,IF(C36=5,Persönliche_Daten!$S$8,IF(C36=6,Persönliche_Daten!$T$8))))))+IF(C36=7,Persönliche_Daten!$U$8,IF(C36=1,Persönliche_Daten!$V$8,0))))</f>
        <v>0</v>
      </c>
      <c r="AC36" s="368"/>
      <c r="AD36" s="369">
        <f t="shared" si="1"/>
        <v>0</v>
      </c>
      <c r="AE36" s="370"/>
      <c r="AF36" s="371">
        <f t="shared" si="2"/>
        <v>0</v>
      </c>
      <c r="AG36" s="372"/>
      <c r="AH36" s="108">
        <f>Z36+AF36</f>
        <v>0</v>
      </c>
      <c r="AI36" s="105">
        <f t="shared" si="28"/>
        <v>0</v>
      </c>
      <c r="AJ36" s="12">
        <f t="shared" si="4"/>
        <v>0</v>
      </c>
      <c r="AK36" s="204">
        <f t="shared" si="26"/>
        <v>0</v>
      </c>
      <c r="AL36" s="205"/>
      <c r="AM36" s="205"/>
      <c r="AN36" s="205"/>
      <c r="AO36" s="393"/>
      <c r="AP36" s="393"/>
      <c r="AR36" s="207"/>
      <c r="AV36" s="1">
        <f>IF(AND(K36&gt;0,M36=K36),Persönliche_Daten!$AI$5,0)</f>
        <v>0</v>
      </c>
      <c r="AW36" s="209">
        <f t="shared" si="5"/>
        <v>0</v>
      </c>
      <c r="AX36" s="209">
        <f>IF(AND(L36&gt;6,L36&lt;9.01),L36-Persönliche_Daten!$AG$5,0)</f>
        <v>0</v>
      </c>
      <c r="AY36" s="209">
        <f>IF(L36&gt;9,L36-Persönliche_Daten!$AH$5,0)</f>
        <v>0</v>
      </c>
      <c r="AZ36" s="209">
        <f t="shared" si="6"/>
        <v>0</v>
      </c>
      <c r="BA36" s="209">
        <f t="shared" si="7"/>
        <v>0</v>
      </c>
      <c r="BB36" s="209">
        <f>IF(AND(O36&gt;6,O36&lt;9.01),O36-Persönliche_Daten!$AG$5,0)</f>
        <v>0</v>
      </c>
      <c r="BC36" s="209">
        <f>IF(O36&gt;9,O36-Persönliche_Daten!$AH$5,0)</f>
        <v>0</v>
      </c>
      <c r="BD36" s="209">
        <f t="shared" si="8"/>
        <v>0</v>
      </c>
      <c r="BE36" s="209">
        <f t="shared" si="9"/>
        <v>0</v>
      </c>
      <c r="BF36" s="209">
        <f t="shared" si="10"/>
        <v>0</v>
      </c>
      <c r="BG36" s="209"/>
      <c r="BH36" s="208"/>
      <c r="BI36" s="208">
        <f t="shared" si="11"/>
        <v>0</v>
      </c>
      <c r="BJ36" s="208">
        <f>IF(AND(R36&gt;6,R36&lt;9.01),R36-Persönliche_Daten!$AG$5,0)</f>
        <v>0</v>
      </c>
      <c r="BK36" s="208">
        <f>IF(R36&gt;9,R36-Persönliche_Daten!$AH$5,0)</f>
        <v>0</v>
      </c>
      <c r="BL36" s="208">
        <f t="shared" si="12"/>
        <v>0</v>
      </c>
      <c r="BM36" s="208">
        <f t="shared" si="13"/>
        <v>0</v>
      </c>
      <c r="BN36" s="208">
        <f>IF(AND(U36&gt;6,U36&lt;9.01),U36-Persönliche_Daten!$AG$5,0)</f>
        <v>0</v>
      </c>
      <c r="BO36" s="208">
        <f>IF(U36&gt;9,U36-Persönliche_Daten!$AH$5,0)</f>
        <v>0</v>
      </c>
      <c r="BP36" s="208">
        <f t="shared" si="14"/>
        <v>0</v>
      </c>
      <c r="BQ36" s="208">
        <f t="shared" si="15"/>
        <v>0</v>
      </c>
      <c r="BR36" s="208">
        <f t="shared" si="16"/>
        <v>0</v>
      </c>
    </row>
    <row r="37" spans="2:75" s="1" customFormat="1" ht="21.75" customHeight="1" x14ac:dyDescent="0.25">
      <c r="B37" s="59">
        <f t="shared" si="17"/>
        <v>46047</v>
      </c>
      <c r="C37" s="60">
        <f t="shared" si="18"/>
        <v>1</v>
      </c>
      <c r="D37" s="210">
        <f t="shared" si="19"/>
        <v>46047</v>
      </c>
      <c r="E37" s="211"/>
      <c r="F37" s="6"/>
      <c r="G37" s="6"/>
      <c r="H37" s="114"/>
      <c r="I37" s="203"/>
      <c r="J37" s="96"/>
      <c r="K37" s="7"/>
      <c r="L37" s="105">
        <f t="shared" si="20"/>
        <v>0</v>
      </c>
      <c r="M37" s="91"/>
      <c r="N37" s="8"/>
      <c r="O37" s="105">
        <f t="shared" si="21"/>
        <v>0</v>
      </c>
      <c r="P37" s="96"/>
      <c r="Q37" s="7"/>
      <c r="R37" s="105">
        <f t="shared" si="30"/>
        <v>0</v>
      </c>
      <c r="S37" s="91"/>
      <c r="T37" s="8"/>
      <c r="U37" s="105">
        <f t="shared" si="31"/>
        <v>0</v>
      </c>
      <c r="V37" s="367">
        <f>IF(D37=Persönliche_Daten!$D$24,Persönliche_Daten!$H$24,IF(D37=Persönliche_Daten!$D$26,Persönliche_Daten!$H$26,IF(BF37&gt;0,0,IF(C37=2,Persönliche_Daten!$G$8,IF(C37=3,Persönliche_Daten!$H$8,IF(C37=4,Persönliche_Daten!$I$8,IF(C37=5,Persönliche_Daten!$J$8,IF(C37=6,Persönliche_Daten!$K$8))))))+IF(C37=7,Persönliche_Daten!$L$8,IF(C37=1,Persönliche_Daten!$M$8,0))))</f>
        <v>0</v>
      </c>
      <c r="W37" s="397"/>
      <c r="X37" s="369">
        <f t="shared" si="24"/>
        <v>0</v>
      </c>
      <c r="Y37" s="370"/>
      <c r="Z37" s="371">
        <f t="shared" si="25"/>
        <v>0</v>
      </c>
      <c r="AA37" s="372"/>
      <c r="AB37" s="367">
        <f>IF(D37=Persönliche_Daten!$D$24,Persönliche_Daten!$H$24,IF(D37=Persönliche_Daten!$D$26,0,IF(BF37&gt;0,0,IF(C37=2,Persönliche_Daten!$P$8,IF(C37=3,Persönliche_Daten!$Q$8,IF(C37=4,Persönliche_Daten!$R$8,IF(C37=5,Persönliche_Daten!$S$8,IF(C37=6,Persönliche_Daten!$T$8))))))+IF(C37=7,Persönliche_Daten!$U$8,IF(C37=1,Persönliche_Daten!$V$8,0))))</f>
        <v>0</v>
      </c>
      <c r="AC37" s="368"/>
      <c r="AD37" s="369">
        <f t="shared" si="1"/>
        <v>0</v>
      </c>
      <c r="AE37" s="370"/>
      <c r="AF37" s="371">
        <f t="shared" si="2"/>
        <v>0</v>
      </c>
      <c r="AG37" s="372"/>
      <c r="AH37" s="108">
        <f>Z37+AF37</f>
        <v>0</v>
      </c>
      <c r="AI37" s="105">
        <f t="shared" si="28"/>
        <v>0</v>
      </c>
      <c r="AJ37" s="12">
        <f t="shared" si="4"/>
        <v>0</v>
      </c>
      <c r="AK37" s="204">
        <f t="shared" si="26"/>
        <v>0</v>
      </c>
      <c r="AL37" s="205"/>
      <c r="AM37" s="205"/>
      <c r="AN37" s="205"/>
      <c r="AO37" s="393"/>
      <c r="AP37" s="393"/>
      <c r="AR37" s="207"/>
      <c r="AV37" s="1">
        <f>IF(AND(K37&gt;0,M37=K37),Persönliche_Daten!$AI$5,0)</f>
        <v>0</v>
      </c>
      <c r="AW37" s="209">
        <f t="shared" si="5"/>
        <v>0</v>
      </c>
      <c r="AX37" s="209">
        <f>IF(AND(L37&gt;6,L37&lt;9.01),L37-Persönliche_Daten!$AG$5,0)</f>
        <v>0</v>
      </c>
      <c r="AY37" s="209">
        <f>IF(L37&gt;9,L37-Persönliche_Daten!$AH$5,0)</f>
        <v>0</v>
      </c>
      <c r="AZ37" s="209">
        <f t="shared" si="6"/>
        <v>0</v>
      </c>
      <c r="BA37" s="209">
        <f t="shared" si="7"/>
        <v>0</v>
      </c>
      <c r="BB37" s="209">
        <f>IF(AND(O37&gt;6,O37&lt;9.01),O37-Persönliche_Daten!$AG$5,0)</f>
        <v>0</v>
      </c>
      <c r="BC37" s="209">
        <f>IF(O37&gt;9,O37-Persönliche_Daten!$AH$5,0)</f>
        <v>0</v>
      </c>
      <c r="BD37" s="209">
        <f t="shared" si="8"/>
        <v>0</v>
      </c>
      <c r="BE37" s="209">
        <f t="shared" si="9"/>
        <v>0</v>
      </c>
      <c r="BF37" s="209">
        <f t="shared" si="10"/>
        <v>0</v>
      </c>
      <c r="BG37" s="209"/>
      <c r="BH37" s="208"/>
      <c r="BI37" s="208">
        <f t="shared" si="11"/>
        <v>0</v>
      </c>
      <c r="BJ37" s="208">
        <f>IF(AND(R37&gt;6,R37&lt;9.01),R37-Persönliche_Daten!$AG$5,0)</f>
        <v>0</v>
      </c>
      <c r="BK37" s="208">
        <f>IF(R37&gt;9,R37-Persönliche_Daten!$AH$5,0)</f>
        <v>0</v>
      </c>
      <c r="BL37" s="208">
        <f t="shared" si="12"/>
        <v>0</v>
      </c>
      <c r="BM37" s="208">
        <f t="shared" si="13"/>
        <v>0</v>
      </c>
      <c r="BN37" s="208">
        <f>IF(AND(U37&gt;6,U37&lt;9.01),U37-Persönliche_Daten!$AG$5,0)</f>
        <v>0</v>
      </c>
      <c r="BO37" s="208">
        <f>IF(U37&gt;9,U37-Persönliche_Daten!$AH$5,0)</f>
        <v>0</v>
      </c>
      <c r="BP37" s="208">
        <f t="shared" si="14"/>
        <v>0</v>
      </c>
      <c r="BQ37" s="208">
        <f t="shared" si="15"/>
        <v>0</v>
      </c>
      <c r="BR37" s="208">
        <f t="shared" si="16"/>
        <v>0</v>
      </c>
    </row>
    <row r="38" spans="2:75" s="1" customFormat="1" ht="21.75" customHeight="1" x14ac:dyDescent="0.25">
      <c r="B38" s="59">
        <f t="shared" si="17"/>
        <v>46048</v>
      </c>
      <c r="C38" s="60">
        <f t="shared" si="18"/>
        <v>2</v>
      </c>
      <c r="D38" s="210">
        <f t="shared" si="19"/>
        <v>46048</v>
      </c>
      <c r="E38" s="211"/>
      <c r="F38" s="6"/>
      <c r="G38" s="6"/>
      <c r="H38" s="114"/>
      <c r="I38" s="203"/>
      <c r="J38" s="96"/>
      <c r="K38" s="7"/>
      <c r="L38" s="105">
        <f>(K38-J38)*24</f>
        <v>0</v>
      </c>
      <c r="M38" s="91"/>
      <c r="N38" s="8"/>
      <c r="O38" s="105">
        <f t="shared" si="21"/>
        <v>0</v>
      </c>
      <c r="P38" s="96"/>
      <c r="Q38" s="7"/>
      <c r="R38" s="105">
        <f t="shared" si="30"/>
        <v>0</v>
      </c>
      <c r="S38" s="91"/>
      <c r="T38" s="8"/>
      <c r="U38" s="105">
        <f t="shared" si="31"/>
        <v>0</v>
      </c>
      <c r="V38" s="367">
        <f>IF(D38=Persönliche_Daten!$D$24,Persönliche_Daten!$H$24,IF(D38=Persönliche_Daten!$D$26,Persönliche_Daten!$H$26,IF(BF38&gt;0,0,IF(C38=2,Persönliche_Daten!$G$8,IF(C38=3,Persönliche_Daten!$H$8,IF(C38=4,Persönliche_Daten!$I$8,IF(C38=5,Persönliche_Daten!$J$8,IF(C38=6,Persönliche_Daten!$K$8))))))+IF(C38=7,Persönliche_Daten!$L$8,IF(C38=1,Persönliche_Daten!$M$8,0))))</f>
        <v>0</v>
      </c>
      <c r="W38" s="397"/>
      <c r="X38" s="369">
        <f t="shared" si="24"/>
        <v>0</v>
      </c>
      <c r="Y38" s="370"/>
      <c r="Z38" s="371">
        <f t="shared" si="25"/>
        <v>0</v>
      </c>
      <c r="AA38" s="372"/>
      <c r="AB38" s="367">
        <f>IF(D38=Persönliche_Daten!$D$24,Persönliche_Daten!$H$24,IF(D38=Persönliche_Daten!$D$26,0,IF(BF38&gt;0,0,IF(C38=2,Persönliche_Daten!$P$8,IF(C38=3,Persönliche_Daten!$Q$8,IF(C38=4,Persönliche_Daten!$R$8,IF(C38=5,Persönliche_Daten!$S$8,IF(C38=6,Persönliche_Daten!$T$8))))))+IF(C38=7,Persönliche_Daten!$U$8,IF(C38=1,Persönliche_Daten!$V$8,0))))</f>
        <v>0</v>
      </c>
      <c r="AC38" s="368"/>
      <c r="AD38" s="369">
        <f t="shared" si="1"/>
        <v>0</v>
      </c>
      <c r="AE38" s="370"/>
      <c r="AF38" s="371">
        <f t="shared" si="2"/>
        <v>0</v>
      </c>
      <c r="AG38" s="372"/>
      <c r="AH38" s="108">
        <f>Z38+AF38</f>
        <v>0</v>
      </c>
      <c r="AI38" s="105">
        <f t="shared" si="28"/>
        <v>0</v>
      </c>
      <c r="AJ38" s="12">
        <f t="shared" si="4"/>
        <v>0</v>
      </c>
      <c r="AK38" s="204">
        <f t="shared" si="26"/>
        <v>0</v>
      </c>
      <c r="AL38" s="205"/>
      <c r="AM38" s="205"/>
      <c r="AN38" s="205"/>
      <c r="AO38" s="393"/>
      <c r="AP38" s="393"/>
      <c r="AR38" s="207"/>
      <c r="AV38" s="1">
        <f>IF(AND(K38&gt;0,M38=K38),Persönliche_Daten!$AI$5,0)</f>
        <v>0</v>
      </c>
      <c r="AW38" s="209">
        <f t="shared" si="5"/>
        <v>0</v>
      </c>
      <c r="AX38" s="209">
        <f>IF(AND(L38&gt;6,L38&lt;9.01),L38-Persönliche_Daten!$AG$5,0)</f>
        <v>0</v>
      </c>
      <c r="AY38" s="209">
        <f>IF(L38&gt;9,L38-Persönliche_Daten!$AH$5,0)</f>
        <v>0</v>
      </c>
      <c r="AZ38" s="209">
        <f t="shared" si="6"/>
        <v>0</v>
      </c>
      <c r="BA38" s="209">
        <f t="shared" si="7"/>
        <v>0</v>
      </c>
      <c r="BB38" s="209">
        <f>IF(AND(O38&gt;6,O38&lt;9.01),O38-Persönliche_Daten!$AG$5,0)</f>
        <v>0</v>
      </c>
      <c r="BC38" s="209">
        <f>IF(O38&gt;9,O38-Persönliche_Daten!$AH$5,0)</f>
        <v>0</v>
      </c>
      <c r="BD38" s="209">
        <f t="shared" si="8"/>
        <v>0</v>
      </c>
      <c r="BE38" s="209">
        <f t="shared" si="9"/>
        <v>0</v>
      </c>
      <c r="BF38" s="209">
        <f t="shared" si="10"/>
        <v>0</v>
      </c>
      <c r="BG38" s="209"/>
      <c r="BH38" s="208"/>
      <c r="BI38" s="208">
        <f t="shared" si="11"/>
        <v>0</v>
      </c>
      <c r="BJ38" s="208">
        <f>IF(AND(R38&gt;6,R38&lt;9.01),R38-Persönliche_Daten!$AG$5,0)</f>
        <v>0</v>
      </c>
      <c r="BK38" s="208">
        <f>IF(R38&gt;9,R38-Persönliche_Daten!$AH$5,0)</f>
        <v>0</v>
      </c>
      <c r="BL38" s="208">
        <f t="shared" si="12"/>
        <v>0</v>
      </c>
      <c r="BM38" s="208">
        <f t="shared" si="13"/>
        <v>0</v>
      </c>
      <c r="BN38" s="208">
        <f>IF(AND(U38&gt;6,U38&lt;9.01),U38-Persönliche_Daten!$AG$5,0)</f>
        <v>0</v>
      </c>
      <c r="BO38" s="208">
        <f>IF(U38&gt;9,U38-Persönliche_Daten!$AH$5,0)</f>
        <v>0</v>
      </c>
      <c r="BP38" s="208">
        <f t="shared" si="14"/>
        <v>0</v>
      </c>
      <c r="BQ38" s="208">
        <f t="shared" si="15"/>
        <v>0</v>
      </c>
      <c r="BR38" s="208">
        <f t="shared" si="16"/>
        <v>0</v>
      </c>
    </row>
    <row r="39" spans="2:75" s="1" customFormat="1" ht="21.75" customHeight="1" x14ac:dyDescent="0.25">
      <c r="B39" s="59">
        <f t="shared" si="17"/>
        <v>46049</v>
      </c>
      <c r="C39" s="60">
        <f t="shared" si="18"/>
        <v>3</v>
      </c>
      <c r="D39" s="210">
        <f t="shared" si="19"/>
        <v>46049</v>
      </c>
      <c r="E39" s="211"/>
      <c r="F39" s="6"/>
      <c r="G39" s="6"/>
      <c r="H39" s="114"/>
      <c r="I39" s="203"/>
      <c r="J39" s="96"/>
      <c r="K39" s="7"/>
      <c r="L39" s="105">
        <f t="shared" si="20"/>
        <v>0</v>
      </c>
      <c r="M39" s="91"/>
      <c r="N39" s="8"/>
      <c r="O39" s="105">
        <f t="shared" si="21"/>
        <v>0</v>
      </c>
      <c r="P39" s="96"/>
      <c r="Q39" s="7"/>
      <c r="R39" s="105">
        <f t="shared" si="30"/>
        <v>0</v>
      </c>
      <c r="S39" s="91"/>
      <c r="T39" s="8"/>
      <c r="U39" s="105">
        <f t="shared" si="31"/>
        <v>0</v>
      </c>
      <c r="V39" s="367">
        <f>IF(D39=Persönliche_Daten!$D$24,Persönliche_Daten!$H$24,IF(D39=Persönliche_Daten!$D$26,Persönliche_Daten!$H$26,IF(BF39&gt;0,0,IF(C39=2,Persönliche_Daten!$G$8,IF(C39=3,Persönliche_Daten!$H$8,IF(C39=4,Persönliche_Daten!$I$8,IF(C39=5,Persönliche_Daten!$J$8,IF(C39=6,Persönliche_Daten!$K$8))))))+IF(C39=7,Persönliche_Daten!$L$8,IF(C39=1,Persönliche_Daten!$M$8,0))))</f>
        <v>0</v>
      </c>
      <c r="W39" s="397"/>
      <c r="X39" s="369">
        <f t="shared" si="24"/>
        <v>0</v>
      </c>
      <c r="Y39" s="370"/>
      <c r="Z39" s="371">
        <f t="shared" si="25"/>
        <v>0</v>
      </c>
      <c r="AA39" s="372"/>
      <c r="AB39" s="367">
        <f>IF(D39=Persönliche_Daten!$D$24,Persönliche_Daten!$H$24,IF(D39=Persönliche_Daten!$D$26,0,IF(BF39&gt;0,0,IF(C39=2,Persönliche_Daten!$P$8,IF(C39=3,Persönliche_Daten!$Q$8,IF(C39=4,Persönliche_Daten!$R$8,IF(C39=5,Persönliche_Daten!$S$8,IF(C39=6,Persönliche_Daten!$T$8))))))+IF(C39=7,Persönliche_Daten!$U$8,IF(C39=1,Persönliche_Daten!$V$8,0))))</f>
        <v>0</v>
      </c>
      <c r="AC39" s="368"/>
      <c r="AD39" s="369">
        <f t="shared" si="1"/>
        <v>0</v>
      </c>
      <c r="AE39" s="370"/>
      <c r="AF39" s="371">
        <f t="shared" si="2"/>
        <v>0</v>
      </c>
      <c r="AG39" s="372"/>
      <c r="AH39" s="108">
        <f t="shared" si="29"/>
        <v>0</v>
      </c>
      <c r="AI39" s="105">
        <f t="shared" si="28"/>
        <v>0</v>
      </c>
      <c r="AJ39" s="12">
        <f t="shared" si="4"/>
        <v>0</v>
      </c>
      <c r="AK39" s="204">
        <f t="shared" si="26"/>
        <v>0</v>
      </c>
      <c r="AL39" s="205"/>
      <c r="AM39" s="205"/>
      <c r="AN39" s="205"/>
      <c r="AO39" s="393"/>
      <c r="AP39" s="393"/>
      <c r="AR39" s="207"/>
      <c r="AV39" s="1">
        <f>IF(AND(K39&gt;0,M39=K39),Persönliche_Daten!$AI$5,0)</f>
        <v>0</v>
      </c>
      <c r="AW39" s="209">
        <f t="shared" si="5"/>
        <v>0</v>
      </c>
      <c r="AX39" s="209">
        <f>IF(AND(L39&gt;6,L39&lt;9.01),L39-Persönliche_Daten!$AG$5,0)</f>
        <v>0</v>
      </c>
      <c r="AY39" s="209">
        <f>IF(L39&gt;9,L39-Persönliche_Daten!$AH$5,0)</f>
        <v>0</v>
      </c>
      <c r="AZ39" s="209">
        <f t="shared" si="6"/>
        <v>0</v>
      </c>
      <c r="BA39" s="209">
        <f t="shared" si="7"/>
        <v>0</v>
      </c>
      <c r="BB39" s="209">
        <f>IF(AND(O39&gt;6,O39&lt;9.01),O39-Persönliche_Daten!$AG$5,0)</f>
        <v>0</v>
      </c>
      <c r="BC39" s="209">
        <f>IF(O39&gt;9,O39-Persönliche_Daten!$AH$5,0)</f>
        <v>0</v>
      </c>
      <c r="BD39" s="209">
        <f t="shared" si="8"/>
        <v>0</v>
      </c>
      <c r="BE39" s="209">
        <f t="shared" si="9"/>
        <v>0</v>
      </c>
      <c r="BF39" s="209">
        <f t="shared" si="10"/>
        <v>0</v>
      </c>
      <c r="BG39" s="209"/>
      <c r="BH39" s="208"/>
      <c r="BI39" s="208">
        <f t="shared" si="11"/>
        <v>0</v>
      </c>
      <c r="BJ39" s="208">
        <f>IF(AND(R39&gt;6,R39&lt;9.01),R39-Persönliche_Daten!$AG$5,0)</f>
        <v>0</v>
      </c>
      <c r="BK39" s="208">
        <f>IF(R39&gt;9,R39-Persönliche_Daten!$AH$5,0)</f>
        <v>0</v>
      </c>
      <c r="BL39" s="208">
        <f t="shared" si="12"/>
        <v>0</v>
      </c>
      <c r="BM39" s="208">
        <f t="shared" si="13"/>
        <v>0</v>
      </c>
      <c r="BN39" s="208">
        <f>IF(AND(U39&gt;6,U39&lt;9.01),U39-Persönliche_Daten!$AG$5,0)</f>
        <v>0</v>
      </c>
      <c r="BO39" s="208">
        <f>IF(U39&gt;9,U39-Persönliche_Daten!$AH$5,0)</f>
        <v>0</v>
      </c>
      <c r="BP39" s="208">
        <f t="shared" si="14"/>
        <v>0</v>
      </c>
      <c r="BQ39" s="208">
        <f t="shared" si="15"/>
        <v>0</v>
      </c>
      <c r="BR39" s="208">
        <f t="shared" si="16"/>
        <v>0</v>
      </c>
    </row>
    <row r="40" spans="2:75" s="1" customFormat="1" ht="21.75" customHeight="1" x14ac:dyDescent="0.25">
      <c r="B40" s="59">
        <f t="shared" si="17"/>
        <v>46050</v>
      </c>
      <c r="C40" s="60">
        <f t="shared" si="18"/>
        <v>4</v>
      </c>
      <c r="D40" s="210">
        <f t="shared" si="19"/>
        <v>46050</v>
      </c>
      <c r="E40" s="211"/>
      <c r="F40" s="6"/>
      <c r="G40" s="6"/>
      <c r="H40" s="114"/>
      <c r="I40" s="203"/>
      <c r="J40" s="96"/>
      <c r="K40" s="7"/>
      <c r="L40" s="105">
        <f t="shared" si="20"/>
        <v>0</v>
      </c>
      <c r="M40" s="91"/>
      <c r="N40" s="8"/>
      <c r="O40" s="105">
        <f t="shared" si="21"/>
        <v>0</v>
      </c>
      <c r="P40" s="96"/>
      <c r="Q40" s="7"/>
      <c r="R40" s="105">
        <f t="shared" si="30"/>
        <v>0</v>
      </c>
      <c r="S40" s="91"/>
      <c r="T40" s="8"/>
      <c r="U40" s="105">
        <f t="shared" si="31"/>
        <v>0</v>
      </c>
      <c r="V40" s="367">
        <f>IF(D40=Persönliche_Daten!$D$24,Persönliche_Daten!$H$24,IF(D40=Persönliche_Daten!$D$26,Persönliche_Daten!$H$26,IF(BF40&gt;0,0,IF(C40=2,Persönliche_Daten!$G$8,IF(C40=3,Persönliche_Daten!$H$8,IF(C40=4,Persönliche_Daten!$I$8,IF(C40=5,Persönliche_Daten!$J$8,IF(C40=6,Persönliche_Daten!$K$8))))))+IF(C40=7,Persönliche_Daten!$L$8,IF(C40=1,Persönliche_Daten!$M$8,0))))</f>
        <v>0</v>
      </c>
      <c r="W40" s="397"/>
      <c r="X40" s="369">
        <f t="shared" si="24"/>
        <v>0</v>
      </c>
      <c r="Y40" s="370"/>
      <c r="Z40" s="371">
        <f t="shared" si="25"/>
        <v>0</v>
      </c>
      <c r="AA40" s="372"/>
      <c r="AB40" s="367">
        <f>IF(D40=Persönliche_Daten!$D$24,Persönliche_Daten!$H$24,IF(D40=Persönliche_Daten!$D$26,0,IF(BF40&gt;0,0,IF(C40=2,Persönliche_Daten!$P$8,IF(C40=3,Persönliche_Daten!$Q$8,IF(C40=4,Persönliche_Daten!$R$8,IF(C40=5,Persönliche_Daten!$S$8,IF(C40=6,Persönliche_Daten!$T$8))))))+IF(C40=7,Persönliche_Daten!$U$8,IF(C40=1,Persönliche_Daten!$V$8,0))))</f>
        <v>0</v>
      </c>
      <c r="AC40" s="368"/>
      <c r="AD40" s="369">
        <f t="shared" si="1"/>
        <v>0</v>
      </c>
      <c r="AE40" s="370"/>
      <c r="AF40" s="371">
        <f t="shared" si="2"/>
        <v>0</v>
      </c>
      <c r="AG40" s="372"/>
      <c r="AH40" s="108">
        <f t="shared" si="29"/>
        <v>0</v>
      </c>
      <c r="AI40" s="105">
        <f t="shared" si="28"/>
        <v>0</v>
      </c>
      <c r="AJ40" s="12">
        <f t="shared" si="4"/>
        <v>0</v>
      </c>
      <c r="AK40" s="204">
        <f t="shared" si="26"/>
        <v>0</v>
      </c>
      <c r="AL40" s="205"/>
      <c r="AM40" s="205"/>
      <c r="AN40" s="205"/>
      <c r="AO40" s="393"/>
      <c r="AP40" s="393"/>
      <c r="AR40" s="207"/>
      <c r="AV40" s="1">
        <f>IF(AND(K40&gt;0,M40=K40),Persönliche_Daten!$AI$5,0)</f>
        <v>0</v>
      </c>
      <c r="AW40" s="209">
        <f t="shared" si="5"/>
        <v>0</v>
      </c>
      <c r="AX40" s="209">
        <f>IF(AND(L40&gt;6,L40&lt;9.01),L40-Persönliche_Daten!$AG$5,0)</f>
        <v>0</v>
      </c>
      <c r="AY40" s="209">
        <f>IF(L40&gt;9,L40-Persönliche_Daten!$AH$5,0)</f>
        <v>0</v>
      </c>
      <c r="AZ40" s="209">
        <f t="shared" si="6"/>
        <v>0</v>
      </c>
      <c r="BA40" s="209">
        <f t="shared" si="7"/>
        <v>0</v>
      </c>
      <c r="BB40" s="209">
        <f>IF(AND(O40&gt;6,O40&lt;9.01),O40-Persönliche_Daten!$AG$5,0)</f>
        <v>0</v>
      </c>
      <c r="BC40" s="209">
        <f>IF(O40&gt;9,O40-Persönliche_Daten!$AH$5,0)</f>
        <v>0</v>
      </c>
      <c r="BD40" s="209">
        <f t="shared" si="8"/>
        <v>0</v>
      </c>
      <c r="BE40" s="209">
        <f t="shared" si="9"/>
        <v>0</v>
      </c>
      <c r="BF40" s="209">
        <f t="shared" si="10"/>
        <v>0</v>
      </c>
      <c r="BG40" s="209"/>
      <c r="BH40" s="208"/>
      <c r="BI40" s="208">
        <f t="shared" si="11"/>
        <v>0</v>
      </c>
      <c r="BJ40" s="208">
        <f>IF(AND(R40&gt;6,R40&lt;9.01),R40-Persönliche_Daten!$AG$5,0)</f>
        <v>0</v>
      </c>
      <c r="BK40" s="208">
        <f>IF(R40&gt;9,R40-Persönliche_Daten!$AH$5,0)</f>
        <v>0</v>
      </c>
      <c r="BL40" s="208">
        <f t="shared" si="12"/>
        <v>0</v>
      </c>
      <c r="BM40" s="208">
        <f t="shared" si="13"/>
        <v>0</v>
      </c>
      <c r="BN40" s="208">
        <f>IF(AND(U40&gt;6,U40&lt;9.01),U40-Persönliche_Daten!$AG$5,0)</f>
        <v>0</v>
      </c>
      <c r="BO40" s="208">
        <f>IF(U40&gt;9,U40-Persönliche_Daten!$AH$5,0)</f>
        <v>0</v>
      </c>
      <c r="BP40" s="208">
        <f t="shared" si="14"/>
        <v>0</v>
      </c>
      <c r="BQ40" s="208">
        <f t="shared" si="15"/>
        <v>0</v>
      </c>
      <c r="BR40" s="208">
        <f t="shared" si="16"/>
        <v>0</v>
      </c>
    </row>
    <row r="41" spans="2:75" s="1" customFormat="1" ht="21.75" customHeight="1" x14ac:dyDescent="0.25">
      <c r="B41" s="59">
        <f t="shared" si="17"/>
        <v>46051</v>
      </c>
      <c r="C41" s="60">
        <f t="shared" si="18"/>
        <v>5</v>
      </c>
      <c r="D41" s="210">
        <f t="shared" si="19"/>
        <v>46051</v>
      </c>
      <c r="E41" s="211"/>
      <c r="F41" s="6"/>
      <c r="G41" s="6"/>
      <c r="H41" s="114"/>
      <c r="I41" s="203"/>
      <c r="J41" s="96"/>
      <c r="K41" s="7"/>
      <c r="L41" s="105">
        <f t="shared" si="20"/>
        <v>0</v>
      </c>
      <c r="M41" s="91"/>
      <c r="N41" s="8"/>
      <c r="O41" s="105">
        <f t="shared" si="21"/>
        <v>0</v>
      </c>
      <c r="P41" s="96"/>
      <c r="Q41" s="7"/>
      <c r="R41" s="105">
        <f t="shared" si="30"/>
        <v>0</v>
      </c>
      <c r="S41" s="91"/>
      <c r="T41" s="8"/>
      <c r="U41" s="105">
        <f t="shared" si="31"/>
        <v>0</v>
      </c>
      <c r="V41" s="367">
        <f>IF(D41=Persönliche_Daten!$D$24,Persönliche_Daten!$H$24,IF(D41=Persönliche_Daten!$D$26,Persönliche_Daten!$H$26,IF(BF41&gt;0,0,IF(C41=2,Persönliche_Daten!$G$8,IF(C41=3,Persönliche_Daten!$H$8,IF(C41=4,Persönliche_Daten!$I$8,IF(C41=5,Persönliche_Daten!$J$8,IF(C41=6,Persönliche_Daten!$K$8))))))+IF(C41=7,Persönliche_Daten!$L$8,IF(C41=1,Persönliche_Daten!$M$8,0))))</f>
        <v>0</v>
      </c>
      <c r="W41" s="397"/>
      <c r="X41" s="369">
        <f t="shared" si="24"/>
        <v>0</v>
      </c>
      <c r="Y41" s="370"/>
      <c r="Z41" s="371">
        <f t="shared" si="25"/>
        <v>0</v>
      </c>
      <c r="AA41" s="372"/>
      <c r="AB41" s="367">
        <f>IF(D41=Persönliche_Daten!$D$24,Persönliche_Daten!$H$24,IF(D41=Persönliche_Daten!$D$26,0,IF(BF41&gt;0,0,IF(C41=2,Persönliche_Daten!$P$8,IF(C41=3,Persönliche_Daten!$Q$8,IF(C41=4,Persönliche_Daten!$R$8,IF(C41=5,Persönliche_Daten!$S$8,IF(C41=6,Persönliche_Daten!$T$8))))))+IF(C41=7,Persönliche_Daten!$U$8,IF(C41=1,Persönliche_Daten!$V$8,0))))</f>
        <v>0</v>
      </c>
      <c r="AC41" s="368"/>
      <c r="AD41" s="369">
        <f t="shared" si="1"/>
        <v>0</v>
      </c>
      <c r="AE41" s="370"/>
      <c r="AF41" s="371">
        <f t="shared" si="2"/>
        <v>0</v>
      </c>
      <c r="AG41" s="372"/>
      <c r="AH41" s="108">
        <f t="shared" si="29"/>
        <v>0</v>
      </c>
      <c r="AI41" s="105">
        <f t="shared" si="28"/>
        <v>0</v>
      </c>
      <c r="AJ41" s="12">
        <f t="shared" si="4"/>
        <v>0</v>
      </c>
      <c r="AK41" s="204">
        <f t="shared" si="26"/>
        <v>0</v>
      </c>
      <c r="AL41" s="205"/>
      <c r="AM41" s="205"/>
      <c r="AN41" s="205"/>
      <c r="AO41" s="393"/>
      <c r="AP41" s="393"/>
      <c r="AR41" s="207"/>
      <c r="AV41" s="1">
        <f>IF(AND(K41&gt;0,M41=K41),Persönliche_Daten!$AI$5,0)</f>
        <v>0</v>
      </c>
      <c r="AW41" s="209">
        <f t="shared" si="5"/>
        <v>0</v>
      </c>
      <c r="AX41" s="209">
        <f>IF(AND(L41&gt;6,L41&lt;9.01),L41-Persönliche_Daten!$AG$5,0)</f>
        <v>0</v>
      </c>
      <c r="AY41" s="209">
        <f>IF(L41&gt;9,L41-Persönliche_Daten!$AH$5,0)</f>
        <v>0</v>
      </c>
      <c r="AZ41" s="209">
        <f t="shared" si="6"/>
        <v>0</v>
      </c>
      <c r="BA41" s="209">
        <f t="shared" si="7"/>
        <v>0</v>
      </c>
      <c r="BB41" s="209">
        <f>IF(AND(O41&gt;6,O41&lt;9.01),O41-Persönliche_Daten!$AG$5,0)</f>
        <v>0</v>
      </c>
      <c r="BC41" s="209">
        <f>IF(O41&gt;9,O41-Persönliche_Daten!$AH$5,0)</f>
        <v>0</v>
      </c>
      <c r="BD41" s="209">
        <f t="shared" si="8"/>
        <v>0</v>
      </c>
      <c r="BE41" s="209">
        <f t="shared" si="9"/>
        <v>0</v>
      </c>
      <c r="BF41" s="209">
        <f t="shared" si="10"/>
        <v>0</v>
      </c>
      <c r="BG41" s="209"/>
      <c r="BH41" s="208"/>
      <c r="BI41" s="208">
        <f t="shared" si="11"/>
        <v>0</v>
      </c>
      <c r="BJ41" s="208">
        <f>IF(AND(R41&gt;6,R41&lt;9.01),R41-Persönliche_Daten!$AG$5,0)</f>
        <v>0</v>
      </c>
      <c r="BK41" s="208">
        <f>IF(R41&gt;9,R41-Persönliche_Daten!$AH$5,0)</f>
        <v>0</v>
      </c>
      <c r="BL41" s="208">
        <f t="shared" si="12"/>
        <v>0</v>
      </c>
      <c r="BM41" s="208">
        <f t="shared" si="13"/>
        <v>0</v>
      </c>
      <c r="BN41" s="208">
        <f>IF(AND(U41&gt;6,U41&lt;9.01),U41-Persönliche_Daten!$AG$5,0)</f>
        <v>0</v>
      </c>
      <c r="BO41" s="208">
        <f>IF(U41&gt;9,U41-Persönliche_Daten!$AH$5,0)</f>
        <v>0</v>
      </c>
      <c r="BP41" s="208">
        <f t="shared" si="14"/>
        <v>0</v>
      </c>
      <c r="BQ41" s="208">
        <f t="shared" si="15"/>
        <v>0</v>
      </c>
      <c r="BR41" s="208">
        <f t="shared" si="16"/>
        <v>0</v>
      </c>
    </row>
    <row r="42" spans="2:75" s="1" customFormat="1" ht="21.75" customHeight="1" x14ac:dyDescent="0.25">
      <c r="B42" s="59">
        <f t="shared" si="17"/>
        <v>46052</v>
      </c>
      <c r="C42" s="60">
        <f t="shared" si="18"/>
        <v>6</v>
      </c>
      <c r="D42" s="210">
        <f t="shared" si="19"/>
        <v>46052</v>
      </c>
      <c r="E42" s="211"/>
      <c r="F42" s="6"/>
      <c r="G42" s="6"/>
      <c r="H42" s="114"/>
      <c r="I42" s="203"/>
      <c r="J42" s="96"/>
      <c r="K42" s="7"/>
      <c r="L42" s="105">
        <f t="shared" si="20"/>
        <v>0</v>
      </c>
      <c r="M42" s="91"/>
      <c r="N42" s="8"/>
      <c r="O42" s="105">
        <f t="shared" si="21"/>
        <v>0</v>
      </c>
      <c r="P42" s="96"/>
      <c r="Q42" s="7"/>
      <c r="R42" s="105">
        <f t="shared" si="30"/>
        <v>0</v>
      </c>
      <c r="S42" s="91"/>
      <c r="T42" s="8"/>
      <c r="U42" s="105">
        <f t="shared" si="31"/>
        <v>0</v>
      </c>
      <c r="V42" s="367">
        <f>IF(D42=Persönliche_Daten!$D$24,Persönliche_Daten!$H$24,IF(D42=Persönliche_Daten!$D$26,Persönliche_Daten!$H$26,IF(BF42&gt;0,0,IF(C42=2,Persönliche_Daten!$G$8,IF(C42=3,Persönliche_Daten!$H$8,IF(C42=4,Persönliche_Daten!$I$8,IF(C42=5,Persönliche_Daten!$J$8,IF(C42=6,Persönliche_Daten!$K$8))))))+IF(C42=7,Persönliche_Daten!$L$8,IF(C42=1,Persönliche_Daten!$M$8,0))))</f>
        <v>0</v>
      </c>
      <c r="W42" s="397"/>
      <c r="X42" s="369">
        <f t="shared" si="24"/>
        <v>0</v>
      </c>
      <c r="Y42" s="370"/>
      <c r="Z42" s="371">
        <f t="shared" si="25"/>
        <v>0</v>
      </c>
      <c r="AA42" s="372"/>
      <c r="AB42" s="367">
        <f>IF(D42=Persönliche_Daten!$D$24,Persönliche_Daten!$H$24,IF(D42=Persönliche_Daten!$D$26,0,IF(BF42&gt;0,0,IF(C42=2,Persönliche_Daten!$P$8,IF(C42=3,Persönliche_Daten!$Q$8,IF(C42=4,Persönliche_Daten!$R$8,IF(C42=5,Persönliche_Daten!$S$8,IF(C42=6,Persönliche_Daten!$T$8))))))+IF(C42=7,Persönliche_Daten!$U$8,IF(C42=1,Persönliche_Daten!$V$8,0))))</f>
        <v>0</v>
      </c>
      <c r="AC42" s="368"/>
      <c r="AD42" s="369">
        <f t="shared" si="1"/>
        <v>0</v>
      </c>
      <c r="AE42" s="370"/>
      <c r="AF42" s="371">
        <f t="shared" si="2"/>
        <v>0</v>
      </c>
      <c r="AG42" s="372"/>
      <c r="AH42" s="108">
        <f t="shared" si="29"/>
        <v>0</v>
      </c>
      <c r="AI42" s="105">
        <f>ROUND(AH42+AI41,2)</f>
        <v>0</v>
      </c>
      <c r="AJ42" s="12">
        <f t="shared" si="4"/>
        <v>0</v>
      </c>
      <c r="AK42" s="204">
        <f t="shared" si="26"/>
        <v>0</v>
      </c>
      <c r="AL42" s="205"/>
      <c r="AM42" s="205"/>
      <c r="AN42" s="205"/>
      <c r="AO42" s="393"/>
      <c r="AP42" s="393"/>
      <c r="AR42" s="207"/>
      <c r="AV42" s="1">
        <f>IF(AND(K42&gt;0,M42=K42),Persönliche_Daten!$AI$5,0)</f>
        <v>0</v>
      </c>
      <c r="AW42" s="209">
        <f t="shared" si="5"/>
        <v>0</v>
      </c>
      <c r="AX42" s="209">
        <f>IF(AND(L42&gt;6,L42&lt;9.01),L42-Persönliche_Daten!$AG$5,0)</f>
        <v>0</v>
      </c>
      <c r="AY42" s="209">
        <f>IF(L42&gt;9,L42-Persönliche_Daten!$AH$5,0)</f>
        <v>0</v>
      </c>
      <c r="AZ42" s="209">
        <f t="shared" si="6"/>
        <v>0</v>
      </c>
      <c r="BA42" s="209">
        <f t="shared" si="7"/>
        <v>0</v>
      </c>
      <c r="BB42" s="209">
        <f>IF(AND(O42&gt;6,O42&lt;9.01),O42-Persönliche_Daten!$AG$5,0)</f>
        <v>0</v>
      </c>
      <c r="BC42" s="209">
        <f>IF(O42&gt;9,O42-Persönliche_Daten!$AH$5,0)</f>
        <v>0</v>
      </c>
      <c r="BD42" s="209">
        <f t="shared" si="8"/>
        <v>0</v>
      </c>
      <c r="BE42" s="209">
        <f t="shared" si="9"/>
        <v>0</v>
      </c>
      <c r="BF42" s="209">
        <f t="shared" si="10"/>
        <v>0</v>
      </c>
      <c r="BG42" s="209"/>
      <c r="BH42" s="208"/>
      <c r="BI42" s="208">
        <f t="shared" si="11"/>
        <v>0</v>
      </c>
      <c r="BJ42" s="208">
        <f>IF(AND(R42&gt;6,R42&lt;9.01),R42-Persönliche_Daten!$AG$5,0)</f>
        <v>0</v>
      </c>
      <c r="BK42" s="208">
        <f>IF(R42&gt;9,R42-Persönliche_Daten!$AH$5,0)</f>
        <v>0</v>
      </c>
      <c r="BL42" s="208">
        <f t="shared" si="12"/>
        <v>0</v>
      </c>
      <c r="BM42" s="208">
        <f t="shared" si="13"/>
        <v>0</v>
      </c>
      <c r="BN42" s="208">
        <f>IF(AND(U42&gt;6,U42&lt;9.01),U42-Persönliche_Daten!$AG$5,0)</f>
        <v>0</v>
      </c>
      <c r="BO42" s="208">
        <f>IF(U42&gt;9,U42-Persönliche_Daten!$AH$5,0)</f>
        <v>0</v>
      </c>
      <c r="BP42" s="208">
        <f t="shared" si="14"/>
        <v>0</v>
      </c>
      <c r="BQ42" s="208">
        <f t="shared" si="15"/>
        <v>0</v>
      </c>
      <c r="BR42" s="208">
        <f t="shared" si="16"/>
        <v>0</v>
      </c>
    </row>
    <row r="43" spans="2:75" s="1" customFormat="1" ht="21.75" customHeight="1" x14ac:dyDescent="0.25">
      <c r="B43" s="115">
        <f t="shared" si="17"/>
        <v>46053</v>
      </c>
      <c r="C43" s="116">
        <f t="shared" si="18"/>
        <v>7</v>
      </c>
      <c r="D43" s="212">
        <f t="shared" si="19"/>
        <v>46053</v>
      </c>
      <c r="E43" s="213"/>
      <c r="F43" s="117"/>
      <c r="G43" s="117"/>
      <c r="H43" s="118"/>
      <c r="I43" s="203"/>
      <c r="J43" s="97"/>
      <c r="K43" s="98"/>
      <c r="L43" s="106">
        <f t="shared" si="20"/>
        <v>0</v>
      </c>
      <c r="M43" s="99"/>
      <c r="N43" s="100"/>
      <c r="O43" s="106">
        <f t="shared" si="21"/>
        <v>0</v>
      </c>
      <c r="P43" s="97"/>
      <c r="Q43" s="98"/>
      <c r="R43" s="106">
        <f t="shared" si="30"/>
        <v>0</v>
      </c>
      <c r="S43" s="99"/>
      <c r="T43" s="100"/>
      <c r="U43" s="106">
        <f t="shared" si="31"/>
        <v>0</v>
      </c>
      <c r="V43" s="381">
        <f>IF(D43=Persönliche_Daten!$D$24,Persönliche_Daten!$H$24,IF(D43=Persönliche_Daten!$D$26,Persönliche_Daten!$H$26,IF(BF43&gt;0,0,IF(C43=2,Persönliche_Daten!$G$8,IF(C43=3,Persönliche_Daten!$H$8,IF(C43=4,Persönliche_Daten!$I$8,IF(C43=5,Persönliche_Daten!$J$8,IF(C43=6,Persönliche_Daten!$K$8))))))+IF(C43=7,Persönliche_Daten!$L$8,IF(C43=1,Persönliche_Daten!$M$8,0))))</f>
        <v>0</v>
      </c>
      <c r="W43" s="421"/>
      <c r="X43" s="383">
        <f t="shared" si="24"/>
        <v>0</v>
      </c>
      <c r="Y43" s="384"/>
      <c r="Z43" s="385">
        <f>IF(OR(V43&gt;0,X43&lt;&gt;0),ROUND(X43-V43,2),0)</f>
        <v>0</v>
      </c>
      <c r="AA43" s="386"/>
      <c r="AB43" s="381">
        <f>IF(D43=Persönliche_Daten!$D$24,Persönliche_Daten!$H$24,IF(D43=Persönliche_Daten!$D$26,0,IF(BF43&gt;0,0,IF(C43=2,Persönliche_Daten!$P$8,IF(C43=3,Persönliche_Daten!$Q$8,IF(C43=4,Persönliche_Daten!$R$8,IF(C43=5,Persönliche_Daten!$S$8,IF(C43=6,Persönliche_Daten!$T$8))))))+IF(C43=7,Persönliche_Daten!$U$8,IF(C43=1,Persönliche_Daten!$V$8,0))))</f>
        <v>0</v>
      </c>
      <c r="AC43" s="382"/>
      <c r="AD43" s="383">
        <f t="shared" si="1"/>
        <v>0</v>
      </c>
      <c r="AE43" s="384"/>
      <c r="AF43" s="385">
        <f t="shared" si="2"/>
        <v>0</v>
      </c>
      <c r="AG43" s="386"/>
      <c r="AH43" s="109">
        <f t="shared" si="29"/>
        <v>0</v>
      </c>
      <c r="AI43" s="106">
        <f>ROUND(AH43+AI42,2)</f>
        <v>0</v>
      </c>
      <c r="AJ43" s="12">
        <f t="shared" si="4"/>
        <v>0</v>
      </c>
      <c r="AK43" s="204">
        <f>IF(F43="x",1,0)</f>
        <v>0</v>
      </c>
      <c r="AL43" s="205"/>
      <c r="AM43" s="205"/>
      <c r="AN43" s="205"/>
      <c r="AO43" s="393"/>
      <c r="AP43" s="393"/>
      <c r="AR43" s="207"/>
      <c r="AT43" s="214"/>
      <c r="AV43" s="1">
        <f>IF(AND(K43&gt;0,M43=K43),Persönliche_Daten!$AI$5,0)</f>
        <v>0</v>
      </c>
      <c r="AW43" s="209">
        <f t="shared" si="5"/>
        <v>0</v>
      </c>
      <c r="AX43" s="209">
        <f>IF(AND(L43&gt;6,L43&lt;9.01),L43-Persönliche_Daten!$AG$5,0)</f>
        <v>0</v>
      </c>
      <c r="AY43" s="209">
        <f>IF(L43&gt;9,L43-Persönliche_Daten!$AH$5,0)</f>
        <v>0</v>
      </c>
      <c r="AZ43" s="209">
        <f t="shared" si="6"/>
        <v>0</v>
      </c>
      <c r="BA43" s="209">
        <f t="shared" si="7"/>
        <v>0</v>
      </c>
      <c r="BB43" s="209">
        <f>IF(AND(O43&gt;6,O43&lt;9.01),O43-Persönliche_Daten!$AG$5,0)</f>
        <v>0</v>
      </c>
      <c r="BC43" s="209">
        <f>IF(O43&gt;9,O43-Persönliche_Daten!$AH$5,0)</f>
        <v>0</v>
      </c>
      <c r="BD43" s="209">
        <f t="shared" si="8"/>
        <v>0</v>
      </c>
      <c r="BE43" s="209">
        <f t="shared" si="9"/>
        <v>0</v>
      </c>
      <c r="BF43" s="209">
        <f t="shared" si="10"/>
        <v>0</v>
      </c>
      <c r="BG43" s="209"/>
      <c r="BH43" s="208"/>
      <c r="BI43" s="208">
        <f t="shared" si="11"/>
        <v>0</v>
      </c>
      <c r="BJ43" s="208">
        <f>IF(AND(R43&gt;6,R43&lt;9.01),R43-Persönliche_Daten!$AG$5,0)</f>
        <v>0</v>
      </c>
      <c r="BK43" s="208">
        <f>IF(R43&gt;9,R43-Persönliche_Daten!$AH$5,0)</f>
        <v>0</v>
      </c>
      <c r="BL43" s="208">
        <f t="shared" si="12"/>
        <v>0</v>
      </c>
      <c r="BM43" s="208">
        <f t="shared" si="13"/>
        <v>0</v>
      </c>
      <c r="BN43" s="208">
        <f>IF(AND(U43&gt;6,U43&lt;9.01),U43-Persönliche_Daten!$AG$5,0)</f>
        <v>0</v>
      </c>
      <c r="BO43" s="208">
        <f>IF(U43&gt;9,U43-Persönliche_Daten!$AH$5,0)</f>
        <v>0</v>
      </c>
      <c r="BP43" s="208">
        <f t="shared" si="14"/>
        <v>0</v>
      </c>
      <c r="BQ43" s="208">
        <f t="shared" si="15"/>
        <v>0</v>
      </c>
      <c r="BR43" s="208">
        <f t="shared" si="16"/>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362"/>
      <c r="AE48" s="3" t="s">
        <v>115</v>
      </c>
      <c r="AF48" s="389"/>
      <c r="AG48" s="390"/>
      <c r="AH48" s="377">
        <f>Z48+AF48</f>
        <v>0</v>
      </c>
      <c r="AI48" s="378"/>
      <c r="AN48" s="224"/>
    </row>
    <row r="49" spans="2:42" s="1" customFormat="1" ht="15" customHeight="1" x14ac:dyDescent="0.25">
      <c r="B49" s="4"/>
      <c r="Y49" s="3" t="s">
        <v>112</v>
      </c>
      <c r="Z49" s="363">
        <f>Persönliche_Daten!C19</f>
        <v>0</v>
      </c>
      <c r="AA49" s="364"/>
      <c r="AE49" s="3" t="s">
        <v>113</v>
      </c>
      <c r="AF49" s="391">
        <f>Persönliche_Daten!C20</f>
        <v>0</v>
      </c>
      <c r="AG49" s="392"/>
      <c r="AH49" s="379">
        <f>Z49+AF49</f>
        <v>0</v>
      </c>
      <c r="AI49" s="380"/>
      <c r="AN49" s="224"/>
    </row>
    <row r="50" spans="2:42" s="1" customFormat="1" ht="15" customHeight="1" x14ac:dyDescent="0.25">
      <c r="B50" s="4"/>
      <c r="Y50" s="3" t="s">
        <v>116</v>
      </c>
      <c r="Z50" s="363">
        <f>Z44+Z49-Z48</f>
        <v>0</v>
      </c>
      <c r="AA50" s="364"/>
      <c r="AE50" s="3" t="s">
        <v>117</v>
      </c>
      <c r="AF50" s="363">
        <f>AF44+AF49-AF48</f>
        <v>0</v>
      </c>
      <c r="AG50" s="364"/>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359" t="str">
        <f>AP50</f>
        <v>0 Std. 0 Min.</v>
      </c>
      <c r="AA51" s="360"/>
      <c r="AE51" s="225" t="s">
        <v>119</v>
      </c>
      <c r="AF51" s="359" t="str">
        <f>AP51</f>
        <v>0 Std. 0 Min.</v>
      </c>
      <c r="AG51" s="360"/>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XtF3lG9ctaFRim0hI9MNRh4AQPML3N82BsVX3iHECKvhayS8qq/8dDAS+v8kOvdxklt/3IuWWWsalLxfeVN24g==" saltValue="+H6fVwXAAEPDqdYujp4ajA==" spinCount="100000" sheet="1" objects="1" scenarios="1"/>
  <customSheetViews>
    <customSheetView guid="{22DB5202-71BE-11D3-B97D-005004335D92}" showGridLines="0" zeroValues="0" hiddenColumns="1" showRuler="0" topLeftCell="B1">
      <pane ySplit="12" topLeftCell="A31" activePane="bottomLeft" state="frozen"/>
      <selection pane="bottomLeft" activeCell="I36" sqref="I36"/>
      <pageMargins left="0.35433070866141736" right="0.23622047244094491" top="0.47244094488188981" bottom="0.23622047244094491" header="0.31496062992125984" footer="0.15748031496062992"/>
      <pageSetup paperSize="9" orientation="portrait" horizontalDpi="4294967292" verticalDpi="0" r:id="rId1"/>
      <headerFooter alignWithMargins="0"/>
    </customSheetView>
  </customSheetViews>
  <mergeCells count="283">
    <mergeCell ref="AA95:AB95"/>
    <mergeCell ref="AA96:AB96"/>
    <mergeCell ref="AA97:AB97"/>
    <mergeCell ref="AA98:AB98"/>
    <mergeCell ref="AA99:AB99"/>
    <mergeCell ref="AA100:AB100"/>
    <mergeCell ref="AA107:AB107"/>
    <mergeCell ref="AA108:AB108"/>
    <mergeCell ref="AA109:AB109"/>
    <mergeCell ref="AA101:AB101"/>
    <mergeCell ref="AA102:AB102"/>
    <mergeCell ref="AA103:AB103"/>
    <mergeCell ref="AA104:AB104"/>
    <mergeCell ref="AA105:AB105"/>
    <mergeCell ref="AA106:AB106"/>
    <mergeCell ref="AA86:AB86"/>
    <mergeCell ref="AA87:AB87"/>
    <mergeCell ref="AA88:AB88"/>
    <mergeCell ref="AA89:AB89"/>
    <mergeCell ref="AA90:AB90"/>
    <mergeCell ref="AA91:AB91"/>
    <mergeCell ref="AA92:AB92"/>
    <mergeCell ref="AA93:AB93"/>
    <mergeCell ref="AA94:AB94"/>
    <mergeCell ref="AA76:AB76"/>
    <mergeCell ref="AA78:AB78"/>
    <mergeCell ref="AA79:AB79"/>
    <mergeCell ref="AA80:AB80"/>
    <mergeCell ref="AA81:AB81"/>
    <mergeCell ref="AA82:AB82"/>
    <mergeCell ref="AA83:AB83"/>
    <mergeCell ref="AA84:AB84"/>
    <mergeCell ref="AA85:AB85"/>
    <mergeCell ref="AO46:AP46"/>
    <mergeCell ref="AO44:AP44"/>
    <mergeCell ref="T44:U44"/>
    <mergeCell ref="AB24:AC24"/>
    <mergeCell ref="V17:W17"/>
    <mergeCell ref="V32:W32"/>
    <mergeCell ref="V22:W22"/>
    <mergeCell ref="V28:W28"/>
    <mergeCell ref="V29:W29"/>
    <mergeCell ref="V42:W42"/>
    <mergeCell ref="Z17:AA17"/>
    <mergeCell ref="X34:Y34"/>
    <mergeCell ref="X26:Y26"/>
    <mergeCell ref="X27:Y27"/>
    <mergeCell ref="Z22:AA22"/>
    <mergeCell ref="Z23:AA23"/>
    <mergeCell ref="Z38:AA38"/>
    <mergeCell ref="AO32:AP32"/>
    <mergeCell ref="X32:Y32"/>
    <mergeCell ref="X33:Y33"/>
    <mergeCell ref="X44:Y44"/>
    <mergeCell ref="X39:Y39"/>
    <mergeCell ref="X40:Y40"/>
    <mergeCell ref="X35:Y35"/>
    <mergeCell ref="H5:L5"/>
    <mergeCell ref="H7:L7"/>
    <mergeCell ref="H8:L8"/>
    <mergeCell ref="K44:L44"/>
    <mergeCell ref="N44:O44"/>
    <mergeCell ref="V34:W34"/>
    <mergeCell ref="V35:W35"/>
    <mergeCell ref="V36:W36"/>
    <mergeCell ref="V37:W37"/>
    <mergeCell ref="V15:W15"/>
    <mergeCell ref="M5:O5"/>
    <mergeCell ref="V13:W13"/>
    <mergeCell ref="V14:W14"/>
    <mergeCell ref="V18:W18"/>
    <mergeCell ref="V16:W16"/>
    <mergeCell ref="V19:W19"/>
    <mergeCell ref="V20:W20"/>
    <mergeCell ref="V21:W21"/>
    <mergeCell ref="V31:W31"/>
    <mergeCell ref="V26:W26"/>
    <mergeCell ref="V27:W27"/>
    <mergeCell ref="V41:W41"/>
    <mergeCell ref="V44:W44"/>
    <mergeCell ref="V43:W43"/>
    <mergeCell ref="AD11:AE11"/>
    <mergeCell ref="AF11:AG11"/>
    <mergeCell ref="AB13:AC13"/>
    <mergeCell ref="AD13:AE13"/>
    <mergeCell ref="AF13:AG13"/>
    <mergeCell ref="AB14:AC14"/>
    <mergeCell ref="AD14:AE14"/>
    <mergeCell ref="AF14:AG14"/>
    <mergeCell ref="Z13:AA13"/>
    <mergeCell ref="Z14:AA14"/>
    <mergeCell ref="Z11:AA11"/>
    <mergeCell ref="AF24:AG24"/>
    <mergeCell ref="AD31:AE31"/>
    <mergeCell ref="AF31:AG31"/>
    <mergeCell ref="AD25:AE25"/>
    <mergeCell ref="AF25:AG25"/>
    <mergeCell ref="AB15:AC15"/>
    <mergeCell ref="AB16:AC16"/>
    <mergeCell ref="AB18:AC18"/>
    <mergeCell ref="AB21:AC21"/>
    <mergeCell ref="AF15:AG15"/>
    <mergeCell ref="AD16:AE16"/>
    <mergeCell ref="AD15:AE15"/>
    <mergeCell ref="AF18:AG18"/>
    <mergeCell ref="AF29:AG29"/>
    <mergeCell ref="AB30:AC30"/>
    <mergeCell ref="AD30:AE30"/>
    <mergeCell ref="AF30:AG30"/>
    <mergeCell ref="AB31:AC31"/>
    <mergeCell ref="AD24:AE24"/>
    <mergeCell ref="AB25:AC25"/>
    <mergeCell ref="AB28:AC28"/>
    <mergeCell ref="AF23:AG23"/>
    <mergeCell ref="AF22:AG22"/>
    <mergeCell ref="AF28:AG28"/>
    <mergeCell ref="V38:W38"/>
    <mergeCell ref="V39:W39"/>
    <mergeCell ref="V40:W40"/>
    <mergeCell ref="V23:W23"/>
    <mergeCell ref="V24:W24"/>
    <mergeCell ref="V25:W25"/>
    <mergeCell ref="V30:W30"/>
    <mergeCell ref="X11:Y11"/>
    <mergeCell ref="X28:Y28"/>
    <mergeCell ref="X29:Y29"/>
    <mergeCell ref="X22:Y22"/>
    <mergeCell ref="X23:Y23"/>
    <mergeCell ref="X15:Y15"/>
    <mergeCell ref="X16:Y16"/>
    <mergeCell ref="X17:Y17"/>
    <mergeCell ref="X18:Y18"/>
    <mergeCell ref="X19:Y19"/>
    <mergeCell ref="X20:Y20"/>
    <mergeCell ref="X21:Y21"/>
    <mergeCell ref="V33:W33"/>
    <mergeCell ref="X30:Y30"/>
    <mergeCell ref="X24:Y24"/>
    <mergeCell ref="X25:Y25"/>
    <mergeCell ref="X31:Y31"/>
    <mergeCell ref="X36:Y36"/>
    <mergeCell ref="X37:Y37"/>
    <mergeCell ref="X38:Y38"/>
    <mergeCell ref="Z41:AA41"/>
    <mergeCell ref="Z42:AA42"/>
    <mergeCell ref="Z43:AA43"/>
    <mergeCell ref="Z25:AA25"/>
    <mergeCell ref="Z26:AA26"/>
    <mergeCell ref="Z24:AA24"/>
    <mergeCell ref="Z28:AA28"/>
    <mergeCell ref="Z27:AA27"/>
    <mergeCell ref="X43:Y43"/>
    <mergeCell ref="Z40:AA40"/>
    <mergeCell ref="Z33:AA33"/>
    <mergeCell ref="Z34:AA34"/>
    <mergeCell ref="Z35:AA35"/>
    <mergeCell ref="Z36:AA36"/>
    <mergeCell ref="Z37:AA37"/>
    <mergeCell ref="Z39:AA39"/>
    <mergeCell ref="AB23:AC23"/>
    <mergeCell ref="AD23:AE23"/>
    <mergeCell ref="AB22:AC22"/>
    <mergeCell ref="AD22:AE22"/>
    <mergeCell ref="AD28:AE28"/>
    <mergeCell ref="AB32:AC32"/>
    <mergeCell ref="Z29:AA29"/>
    <mergeCell ref="X13:Y13"/>
    <mergeCell ref="X14:Y14"/>
    <mergeCell ref="Z15:AA15"/>
    <mergeCell ref="Z16:AA16"/>
    <mergeCell ref="Z18:AA18"/>
    <mergeCell ref="Z19:AA19"/>
    <mergeCell ref="Z20:AA20"/>
    <mergeCell ref="Z21:AA21"/>
    <mergeCell ref="Z30:AA30"/>
    <mergeCell ref="Z31:AA31"/>
    <mergeCell ref="Z32:AA32"/>
    <mergeCell ref="AD32:AE32"/>
    <mergeCell ref="AO13:AP13"/>
    <mergeCell ref="AO14:AP14"/>
    <mergeCell ref="AO15:AP15"/>
    <mergeCell ref="AO16:AP16"/>
    <mergeCell ref="AB20:AC20"/>
    <mergeCell ref="AD20:AE20"/>
    <mergeCell ref="AF20:AG20"/>
    <mergeCell ref="AD21:AE21"/>
    <mergeCell ref="AF21:AG21"/>
    <mergeCell ref="AF16:AG16"/>
    <mergeCell ref="AF17:AG17"/>
    <mergeCell ref="AF19:AG19"/>
    <mergeCell ref="AB17:AC17"/>
    <mergeCell ref="AD17:AE17"/>
    <mergeCell ref="AD18:AE18"/>
    <mergeCell ref="AB19:AC19"/>
    <mergeCell ref="AD19:AE19"/>
    <mergeCell ref="AO30:AP30"/>
    <mergeCell ref="AO31:AP31"/>
    <mergeCell ref="AO24:AP24"/>
    <mergeCell ref="AO25:AP25"/>
    <mergeCell ref="AO26:AP26"/>
    <mergeCell ref="AO27:AP27"/>
    <mergeCell ref="AO17:AP17"/>
    <mergeCell ref="AO18:AP18"/>
    <mergeCell ref="AO19:AP19"/>
    <mergeCell ref="AO20:AP20"/>
    <mergeCell ref="AO28:AP28"/>
    <mergeCell ref="AO29:AP29"/>
    <mergeCell ref="AO21:AP21"/>
    <mergeCell ref="AO22:AP22"/>
    <mergeCell ref="AO23:AP23"/>
    <mergeCell ref="AO42:AP42"/>
    <mergeCell ref="AO43:AP43"/>
    <mergeCell ref="AO36:AP36"/>
    <mergeCell ref="AO37:AP37"/>
    <mergeCell ref="AO39:AP39"/>
    <mergeCell ref="AO40:AP40"/>
    <mergeCell ref="AO41:AP41"/>
    <mergeCell ref="AO38:AP38"/>
    <mergeCell ref="AO33:AP33"/>
    <mergeCell ref="AO34:AP34"/>
    <mergeCell ref="AO35:AP35"/>
    <mergeCell ref="AF32:AG32"/>
    <mergeCell ref="AB26:AC26"/>
    <mergeCell ref="AD26:AE26"/>
    <mergeCell ref="AF26:AG26"/>
    <mergeCell ref="AB27:AC27"/>
    <mergeCell ref="AD27:AE27"/>
    <mergeCell ref="AF27:AG27"/>
    <mergeCell ref="AB35:AC35"/>
    <mergeCell ref="AD35:AE35"/>
    <mergeCell ref="AF35:AG35"/>
    <mergeCell ref="AB29:AC29"/>
    <mergeCell ref="AD29:AE29"/>
    <mergeCell ref="AB36:AC36"/>
    <mergeCell ref="AD36:AE36"/>
    <mergeCell ref="AF36:AG36"/>
    <mergeCell ref="AB33:AC33"/>
    <mergeCell ref="AD33:AE33"/>
    <mergeCell ref="AF33:AG33"/>
    <mergeCell ref="AB34:AC34"/>
    <mergeCell ref="AD34:AE34"/>
    <mergeCell ref="AF34:AG34"/>
    <mergeCell ref="AB38:AC38"/>
    <mergeCell ref="AD38:AE38"/>
    <mergeCell ref="AF38:AG38"/>
    <mergeCell ref="AB37:AC37"/>
    <mergeCell ref="AD37:AE37"/>
    <mergeCell ref="AF37:AG37"/>
    <mergeCell ref="AB40:AC40"/>
    <mergeCell ref="AD40:AE40"/>
    <mergeCell ref="AF40:AG40"/>
    <mergeCell ref="AH48:AI48"/>
    <mergeCell ref="AH49:AI49"/>
    <mergeCell ref="AH50:AI50"/>
    <mergeCell ref="AB43:AC43"/>
    <mergeCell ref="AB39:AC39"/>
    <mergeCell ref="AD39:AE39"/>
    <mergeCell ref="AF39:AG39"/>
    <mergeCell ref="AB42:AC42"/>
    <mergeCell ref="AD42:AE42"/>
    <mergeCell ref="AF42:AG42"/>
    <mergeCell ref="AH46:AI46"/>
    <mergeCell ref="AD43:AE43"/>
    <mergeCell ref="AF43:AG43"/>
    <mergeCell ref="AD46:AE46"/>
    <mergeCell ref="AF48:AG48"/>
    <mergeCell ref="AF49:AG49"/>
    <mergeCell ref="AF50:AG50"/>
    <mergeCell ref="AF51:AG51"/>
    <mergeCell ref="Z48:AA48"/>
    <mergeCell ref="Z49:AA49"/>
    <mergeCell ref="Z50:AA50"/>
    <mergeCell ref="Z51:AA51"/>
    <mergeCell ref="X46:Y46"/>
    <mergeCell ref="AB41:AC41"/>
    <mergeCell ref="AD41:AE41"/>
    <mergeCell ref="AF41:AG41"/>
    <mergeCell ref="AB44:AC44"/>
    <mergeCell ref="AD44:AE44"/>
    <mergeCell ref="AF44:AG44"/>
    <mergeCell ref="X41:Y41"/>
    <mergeCell ref="X42:Y42"/>
    <mergeCell ref="Z44:AA44"/>
  </mergeCells>
  <conditionalFormatting sqref="B13:B43">
    <cfRule type="expression" dxfId="321" priority="43" stopIfTrue="1">
      <formula>WEEKDAY(C13)=7</formula>
    </cfRule>
    <cfRule type="expression" dxfId="320" priority="44" stopIfTrue="1">
      <formula>WEEKDAY(C13)=1</formula>
    </cfRule>
  </conditionalFormatting>
  <conditionalFormatting sqref="C13:C43">
    <cfRule type="expression" dxfId="319" priority="45" stopIfTrue="1">
      <formula>WEEKDAY(C13)=7</formula>
    </cfRule>
    <cfRule type="expression" dxfId="318" priority="46" stopIfTrue="1">
      <formula>WEEKDAY(C13)=1</formula>
    </cfRule>
  </conditionalFormatting>
  <conditionalFormatting sqref="D13:D43">
    <cfRule type="expression" dxfId="317" priority="47" stopIfTrue="1">
      <formula>WEEKDAY(C13)=7</formula>
    </cfRule>
    <cfRule type="expression" dxfId="316" priority="48" stopIfTrue="1">
      <formula>WEEKDAY(C13)=1</formula>
    </cfRule>
  </conditionalFormatting>
  <conditionalFormatting sqref="E13:L43">
    <cfRule type="expression" dxfId="315" priority="16" stopIfTrue="1">
      <formula>WEEKDAY($C13)=1</formula>
    </cfRule>
  </conditionalFormatting>
  <conditionalFormatting sqref="E13:U28">
    <cfRule type="expression" dxfId="314" priority="13" stopIfTrue="1">
      <formula>WEEKDAY($C13)=7</formula>
    </cfRule>
  </conditionalFormatting>
  <conditionalFormatting sqref="E29:U43">
    <cfRule type="expression" dxfId="313" priority="3" stopIfTrue="1">
      <formula>WEEKDAY($C29)=7</formula>
    </cfRule>
  </conditionalFormatting>
  <conditionalFormatting sqref="M13:O28">
    <cfRule type="expression" dxfId="312" priority="14" stopIfTrue="1">
      <formula>WEEKDAY($C13)=1</formula>
    </cfRule>
  </conditionalFormatting>
  <conditionalFormatting sqref="M29:O43 S29:U43">
    <cfRule type="expression" dxfId="311" priority="4" stopIfTrue="1">
      <formula>WEEKDAY($C29)=1</formula>
    </cfRule>
  </conditionalFormatting>
  <conditionalFormatting sqref="V13:V43 X13:X43 Z13:Z43">
    <cfRule type="expression" dxfId="310" priority="49" stopIfTrue="1">
      <formula>WEEKDAY($C13)=7</formula>
    </cfRule>
    <cfRule type="expression" dxfId="309" priority="50" stopIfTrue="1">
      <formula>WEEKDAY($C13)=1</formula>
    </cfRule>
  </conditionalFormatting>
  <conditionalFormatting sqref="AB13:AB43">
    <cfRule type="expression" dxfId="308" priority="37" stopIfTrue="1">
      <formula>WEEKDAY($C13)=7</formula>
    </cfRule>
    <cfRule type="expression" dxfId="307" priority="38" stopIfTrue="1">
      <formula>WEEKDAY($C13)=1</formula>
    </cfRule>
  </conditionalFormatting>
  <conditionalFormatting sqref="AD13:AD43">
    <cfRule type="expression" dxfId="306" priority="27" stopIfTrue="1">
      <formula>WEEKDAY($C13)=7</formula>
    </cfRule>
    <cfRule type="expression" dxfId="305" priority="28" stopIfTrue="1">
      <formula>WEEKDAY($C13)=1</formula>
    </cfRule>
  </conditionalFormatting>
  <conditionalFormatting sqref="AF13:AF43">
    <cfRule type="expression" dxfId="304" priority="25" stopIfTrue="1">
      <formula>WEEKDAY($C13)=7</formula>
    </cfRule>
    <cfRule type="expression" dxfId="303" priority="26" stopIfTrue="1">
      <formula>WEEKDAY($C13)=1</formula>
    </cfRule>
  </conditionalFormatting>
  <conditionalFormatting sqref="AH13:AI43">
    <cfRule type="expression" dxfId="302" priority="21" stopIfTrue="1">
      <formula>WEEKDAY($C13)=7</formula>
    </cfRule>
    <cfRule type="expression" dxfId="301" priority="22" stopIfTrue="1">
      <formula>WEEKDAY($C13)=1</formula>
    </cfRule>
  </conditionalFormatting>
  <conditionalFormatting sqref="AW2">
    <cfRule type="expression" dxfId="300" priority="23" stopIfTrue="1">
      <formula>WEEKDAY($C2)=7</formula>
    </cfRule>
    <cfRule type="expression" dxfId="299" priority="24" stopIfTrue="1">
      <formula>WEEKDAY($C2)=1</formula>
    </cfRule>
  </conditionalFormatting>
  <conditionalFormatting sqref="P13:R43">
    <cfRule type="expression" dxfId="298" priority="2" stopIfTrue="1">
      <formula>WEEKDAY($C13)=1</formula>
    </cfRule>
  </conditionalFormatting>
  <conditionalFormatting sqref="S13:U28">
    <cfRule type="expression" dxfId="297" priority="1" stopIfTrue="1">
      <formula>WEEKDAY($C13)=1</formula>
    </cfRule>
  </conditionalFormatting>
  <dataValidations count="1">
    <dataValidation type="time" allowBlank="1" showInputMessage="1" showErrorMessage="1" error="Zeit ungültig" sqref="M13 S13" xr:uid="{00000000-0002-0000-0200-000000000000}">
      <formula1>0.5</formula1>
      <formula2>0.75</formula2>
    </dataValidation>
  </dataValidations>
  <pageMargins left="0" right="0" top="0" bottom="0" header="0" footer="0"/>
  <pageSetup paperSize="9" scale="50"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A1:BW109"/>
  <sheetViews>
    <sheetView showGridLines="0" showZeros="0" topLeftCell="B1" zoomScale="85" zoomScaleNormal="85" workbookViewId="0">
      <pane ySplit="12" topLeftCell="A16" activePane="bottomLeft" state="frozen"/>
      <selection activeCell="H37" sqref="H37"/>
      <selection pane="bottomLeft" activeCell="H29" sqref="H29"/>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235"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8.26953125" hidden="1" customWidth="1"/>
    <col min="40" max="47" width="5.54296875" hidden="1" customWidth="1"/>
    <col min="48" max="48" width="11.54296875" hidden="1" customWidth="1"/>
    <col min="49" max="58" width="9.81640625" hidden="1" customWidth="1"/>
    <col min="59" max="59" width="5.453125" hidden="1" customWidth="1"/>
    <col min="60" max="70" width="11.453125" hidden="1" customWidth="1"/>
    <col min="71"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127" t="str">
        <f>Persönliche_Daten!F9&amp;" "&amp;Persönliche_Daten!F2</f>
        <v>Februar 2026</v>
      </c>
      <c r="U2" s="129"/>
      <c r="V2" s="129"/>
      <c r="W2" s="129"/>
      <c r="X2" s="129"/>
      <c r="Y2" s="129"/>
      <c r="Z2" s="129"/>
      <c r="AA2" s="129"/>
      <c r="AB2" s="129"/>
      <c r="AC2" s="129"/>
      <c r="AD2" s="129"/>
      <c r="AE2" s="129"/>
      <c r="AF2" s="129"/>
      <c r="AG2" s="129"/>
      <c r="AH2" s="129"/>
      <c r="AI2" s="130"/>
      <c r="AJ2" s="131"/>
      <c r="AW2" s="233">
        <f>ROUND(AU2+AW1,2)</f>
        <v>0</v>
      </c>
      <c r="AX2" s="234"/>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149">
        <f>Persönliche_Daten!D8</f>
        <v>0</v>
      </c>
      <c r="I6" s="150"/>
      <c r="J6" s="150"/>
      <c r="K6" s="150"/>
      <c r="L6" s="151"/>
      <c r="M6" s="128" t="s">
        <v>25</v>
      </c>
      <c r="N6" s="128"/>
      <c r="O6" s="152"/>
      <c r="P6" s="356"/>
      <c r="Q6" s="356"/>
      <c r="R6" s="356"/>
      <c r="T6" s="153"/>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08">
        <f>Persönliche_Daten!D9</f>
        <v>0</v>
      </c>
      <c r="I7" s="409"/>
      <c r="J7" s="409"/>
      <c r="K7" s="409"/>
      <c r="L7" s="409"/>
      <c r="M7" s="159"/>
      <c r="N7" s="160" t="s">
        <v>26</v>
      </c>
      <c r="O7" s="236">
        <f>Persönliche_Daten!C16</f>
        <v>0</v>
      </c>
      <c r="P7" s="357"/>
      <c r="Q7" s="357"/>
      <c r="R7" s="357"/>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10">
        <f>Persönliche_Daten!D10</f>
        <v>0</v>
      </c>
      <c r="I8" s="411"/>
      <c r="J8" s="411"/>
      <c r="K8" s="411"/>
      <c r="L8" s="411"/>
      <c r="M8" s="136"/>
      <c r="N8" s="165" t="s">
        <v>27</v>
      </c>
      <c r="O8" s="237">
        <f>Jahresübersicht!H12</f>
        <v>0</v>
      </c>
      <c r="P8" s="358"/>
      <c r="Q8" s="358"/>
      <c r="R8" s="358"/>
      <c r="T8" s="266" t="s">
        <v>17</v>
      </c>
      <c r="U8" s="269">
        <f>Persönliche_Daten!G9</f>
        <v>0</v>
      </c>
      <c r="V8" s="269">
        <f>Persönliche_Daten!H9</f>
        <v>0</v>
      </c>
      <c r="W8" s="269">
        <f>Persönliche_Daten!I9</f>
        <v>0</v>
      </c>
      <c r="X8" s="269">
        <f>Persönliche_Daten!J9</f>
        <v>0</v>
      </c>
      <c r="Y8" s="269">
        <f>Persönliche_Daten!K9</f>
        <v>0</v>
      </c>
      <c r="Z8" s="269">
        <f>Persönliche_Daten!L9</f>
        <v>0</v>
      </c>
      <c r="AA8" s="269">
        <f>Persönliche_Daten!M9</f>
        <v>0</v>
      </c>
      <c r="AB8" s="266" t="s">
        <v>17</v>
      </c>
      <c r="AC8" s="269">
        <f>Persönliche_Daten!P9</f>
        <v>0</v>
      </c>
      <c r="AD8" s="269">
        <f>Persönliche_Daten!Q9</f>
        <v>0</v>
      </c>
      <c r="AE8" s="269">
        <f>Persönliche_Daten!R9</f>
        <v>0</v>
      </c>
      <c r="AF8" s="269">
        <f>Persönliche_Daten!S9</f>
        <v>0</v>
      </c>
      <c r="AG8" s="269">
        <f>Persönliche_Daten!T9</f>
        <v>0</v>
      </c>
      <c r="AH8" s="269">
        <f>Persönliche_Daten!U9</f>
        <v>0</v>
      </c>
      <c r="AI8" s="270">
        <f>Persönliche_Daten!V8</f>
        <v>0</v>
      </c>
      <c r="AJ8" s="166"/>
    </row>
    <row r="9" spans="2:70" ht="5.25" customHeight="1" x14ac:dyDescent="0.25">
      <c r="B9" s="167"/>
      <c r="K9" s="168"/>
      <c r="AA9" s="169"/>
    </row>
    <row r="10" spans="2:70" ht="13" x14ac:dyDescent="0.3">
      <c r="B10" s="123" t="s">
        <v>13</v>
      </c>
      <c r="C10" s="124"/>
      <c r="D10" s="124"/>
      <c r="E10" s="124"/>
      <c r="F10" s="124"/>
      <c r="G10" s="124"/>
      <c r="H10" s="170"/>
      <c r="J10" s="171" t="s">
        <v>128</v>
      </c>
      <c r="K10" s="124"/>
      <c r="L10" s="170"/>
      <c r="M10" s="171" t="s">
        <v>129</v>
      </c>
      <c r="N10" s="138"/>
      <c r="O10" s="139"/>
      <c r="P10" s="171" t="s">
        <v>139</v>
      </c>
      <c r="Q10" s="124"/>
      <c r="R10" s="170"/>
      <c r="S10" s="171" t="s">
        <v>138</v>
      </c>
      <c r="T10" s="138"/>
      <c r="U10" s="139"/>
      <c r="V10" s="123"/>
      <c r="W10" s="124"/>
      <c r="X10" s="124"/>
      <c r="Y10" s="124"/>
      <c r="Z10" s="124"/>
      <c r="AA10" s="170"/>
      <c r="AB10" s="123"/>
      <c r="AC10" s="124"/>
      <c r="AD10" s="124"/>
      <c r="AE10" s="124"/>
      <c r="AF10" s="124"/>
      <c r="AG10" s="170"/>
      <c r="AH10" s="172"/>
      <c r="AI10" s="173"/>
      <c r="AJ10" s="238" t="s">
        <v>28</v>
      </c>
      <c r="AK10" s="135"/>
      <c r="AW10" t="s">
        <v>101</v>
      </c>
      <c r="BH10" t="s">
        <v>100</v>
      </c>
    </row>
    <row r="11" spans="2:70" ht="36.75" customHeight="1" x14ac:dyDescent="0.25">
      <c r="B11" s="174" t="s">
        <v>14</v>
      </c>
      <c r="C11" s="175"/>
      <c r="D11" s="176"/>
      <c r="E11" s="177" t="s">
        <v>8</v>
      </c>
      <c r="F11" s="177" t="s">
        <v>0</v>
      </c>
      <c r="G11" s="177" t="s">
        <v>18</v>
      </c>
      <c r="H11" s="178" t="s">
        <v>15</v>
      </c>
      <c r="I11" s="158"/>
      <c r="J11" s="180" t="s">
        <v>9</v>
      </c>
      <c r="K11" s="181" t="s">
        <v>10</v>
      </c>
      <c r="L11" s="263" t="s">
        <v>106</v>
      </c>
      <c r="M11" s="153" t="s">
        <v>9</v>
      </c>
      <c r="N11" s="179" t="s">
        <v>10</v>
      </c>
      <c r="O11" s="263" t="s">
        <v>106</v>
      </c>
      <c r="P11" s="180" t="s">
        <v>9</v>
      </c>
      <c r="Q11" s="181" t="s">
        <v>10</v>
      </c>
      <c r="R11" s="263" t="s">
        <v>106</v>
      </c>
      <c r="S11" s="153" t="s">
        <v>9</v>
      </c>
      <c r="T11" s="179" t="s">
        <v>10</v>
      </c>
      <c r="U11" s="263" t="s">
        <v>106</v>
      </c>
      <c r="V11" s="180" t="s">
        <v>130</v>
      </c>
      <c r="W11" s="176"/>
      <c r="X11" s="398" t="s">
        <v>131</v>
      </c>
      <c r="Y11" s="398"/>
      <c r="Z11" s="400" t="s">
        <v>109</v>
      </c>
      <c r="AA11" s="401"/>
      <c r="AB11" s="180" t="s">
        <v>133</v>
      </c>
      <c r="AC11" s="176"/>
      <c r="AD11" s="398" t="s">
        <v>134</v>
      </c>
      <c r="AE11" s="398"/>
      <c r="AF11" s="400" t="s">
        <v>110</v>
      </c>
      <c r="AG11" s="401"/>
      <c r="AH11" s="183" t="s">
        <v>99</v>
      </c>
      <c r="AI11" s="182" t="s">
        <v>102</v>
      </c>
      <c r="AJ11" s="239"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235">
        <f>Z49</f>
        <v>0</v>
      </c>
      <c r="AK12" s="135"/>
      <c r="AR12" s="194"/>
      <c r="AW12" s="195" t="s">
        <v>69</v>
      </c>
      <c r="AX12" s="195" t="s">
        <v>70</v>
      </c>
      <c r="AY12" s="195" t="s">
        <v>71</v>
      </c>
      <c r="AZ12" s="195" t="s">
        <v>72</v>
      </c>
      <c r="BA12" s="196" t="s">
        <v>69</v>
      </c>
      <c r="BB12" s="196" t="s">
        <v>70</v>
      </c>
      <c r="BC12" s="196" t="s">
        <v>71</v>
      </c>
      <c r="BD12" s="195" t="s">
        <v>72</v>
      </c>
      <c r="BE12" s="195" t="s">
        <v>16</v>
      </c>
      <c r="BF12" s="261"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240">
        <f>Persönliche_Daten!AB6</f>
        <v>46054</v>
      </c>
      <c r="C13" s="241">
        <f>WEEKDAY(B13)</f>
        <v>1</v>
      </c>
      <c r="D13" s="201">
        <f>Persönliche_Daten!AB6</f>
        <v>46054</v>
      </c>
      <c r="E13" s="202"/>
      <c r="F13" s="112"/>
      <c r="G13" s="112"/>
      <c r="H13" s="113"/>
      <c r="I13" s="203"/>
      <c r="J13" s="92"/>
      <c r="K13" s="95"/>
      <c r="L13" s="242">
        <f>(K13-J13)*24</f>
        <v>0</v>
      </c>
      <c r="M13" s="94"/>
      <c r="N13" s="95"/>
      <c r="O13" s="242">
        <f>(N13-M13)*24</f>
        <v>0</v>
      </c>
      <c r="P13" s="92"/>
      <c r="Q13" s="93"/>
      <c r="R13" s="104">
        <f>(Q13-P13)*24</f>
        <v>0</v>
      </c>
      <c r="S13" s="94"/>
      <c r="T13" s="95"/>
      <c r="U13" s="104">
        <f>(T13-S13)*24</f>
        <v>0</v>
      </c>
      <c r="V13" s="463">
        <f>IF(D13=Persönliche_Daten!$D$24,Persönliche_Daten!$H$24,IF(D13=Persönliche_Daten!$D$26,Persönliche_Daten!$H$26,IF(BF13&gt;0,0,IF(C13=2,Persönliche_Daten!$G$9,IF(C13=3,Persönliche_Daten!$H$9,IF(C13=4,Persönliche_Daten!$I$9,IF(C13=5,Persönliche_Daten!$J$9,IF(C13=6,Persönliche_Daten!$K$9))))))+IF(C13=7,Persönliche_Daten!$L$9,IF(C13=1,Persönliche_Daten!$M$9,0))))</f>
        <v>0</v>
      </c>
      <c r="W13" s="418"/>
      <c r="X13" s="455">
        <f t="shared" ref="X13:X43" si="0">IF(F13&gt;" ",0,IF(G13&gt;" ",0,IF(BE13&gt;10,10,ROUND(BE13-AV13,2))))</f>
        <v>0</v>
      </c>
      <c r="Y13" s="456"/>
      <c r="Z13" s="457">
        <f>IF(OR(V13&gt;0,X13&lt;&gt;0),ROUND(X13-V13,2),0)</f>
        <v>0</v>
      </c>
      <c r="AA13" s="458"/>
      <c r="AB13" s="454">
        <f>IF(D13=Persönliche_Daten!$D$24,Persönliche_Daten!$H$24,IF(D13=Persönliche_Daten!$D$26,0,IF(BF13&gt;0,0,IF(C13=2,Persönliche_Daten!$P$9,IF(C13=3,Persönliche_Daten!$Q$9,IF(C13=4,Persönliche_Daten!$R$9,IF(C13=5,Persönliche_Daten!$S$9,IF(C13=6,Persönliche_Daten!$T$9))))))+IF(C13=7,Persönliche_Daten!$U$9,IF(C13=1,Persönliche_Daten!$V$9,0))))</f>
        <v>0</v>
      </c>
      <c r="AC13" s="403"/>
      <c r="AD13" s="455">
        <f t="shared" ref="AD13:AD43" si="1">IF(F13&gt;" ",0,IF(G13&gt;" ",0,IF(BQ13&gt;10,10,ROUND(BQ13-BH13,2))))</f>
        <v>0</v>
      </c>
      <c r="AE13" s="456"/>
      <c r="AF13" s="457">
        <f>IF(OR(AB13&gt;0,AD13&lt;&gt;0),ROUND(AD13-AB13,2),0)</f>
        <v>0</v>
      </c>
      <c r="AG13" s="458"/>
      <c r="AH13" s="243">
        <f t="shared" ref="AH13:AH43" si="2">Z13+AF13</f>
        <v>0</v>
      </c>
      <c r="AI13" s="242">
        <f t="shared" ref="AI13:AI41" si="3">ROUND(AH13+AI12,2)</f>
        <v>0</v>
      </c>
      <c r="AJ13" s="244">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245">
        <f>B13+1</f>
        <v>46055</v>
      </c>
      <c r="C14" s="246">
        <f>WEEKDAY(B14)</f>
        <v>2</v>
      </c>
      <c r="D14" s="210">
        <f>D13+1</f>
        <v>46055</v>
      </c>
      <c r="E14" s="211"/>
      <c r="F14" s="6"/>
      <c r="G14" s="6"/>
      <c r="H14" s="114"/>
      <c r="I14" s="203"/>
      <c r="J14" s="96"/>
      <c r="K14" s="8"/>
      <c r="L14" s="247">
        <f>(K14-J14)*24</f>
        <v>0</v>
      </c>
      <c r="M14" s="91"/>
      <c r="N14" s="8"/>
      <c r="O14" s="247">
        <f>(N14-M14)*24</f>
        <v>0</v>
      </c>
      <c r="P14" s="96"/>
      <c r="Q14" s="7"/>
      <c r="R14" s="105">
        <f>(Q14-P14)*24</f>
        <v>0</v>
      </c>
      <c r="S14" s="91"/>
      <c r="T14" s="8"/>
      <c r="U14" s="105">
        <f>(T14-S14)*24</f>
        <v>0</v>
      </c>
      <c r="V14" s="461">
        <f>IF(D14=Persönliche_Daten!$D$24,Persönliche_Daten!$H$24,IF(D14=Persönliche_Daten!$D$26,Persönliche_Daten!$H$26,IF(BF14&gt;0,0,IF(C14=2,Persönliche_Daten!$G$9,IF(C14=3,Persönliche_Daten!$H$9,IF(C14=4,Persönliche_Daten!$I$9,IF(C14=5,Persönliche_Daten!$J$9,IF(C14=6,Persönliche_Daten!$K$9))))))+IF(C14=7,Persönliche_Daten!$L$9,IF(C14=1,Persönliche_Daten!$M$9,0))))</f>
        <v>0</v>
      </c>
      <c r="W14" s="462"/>
      <c r="X14" s="459">
        <f t="shared" si="0"/>
        <v>0</v>
      </c>
      <c r="Y14" s="460"/>
      <c r="Z14" s="439">
        <f>IF(OR(V14&gt;0,X14&lt;&gt;0),ROUND(X14-V14,2),0)</f>
        <v>0</v>
      </c>
      <c r="AA14" s="440"/>
      <c r="AB14" s="436">
        <f>IF(D14=Persönliche_Daten!$D$24,Persönliche_Daten!$H$24,IF(D14=Persönliche_Daten!$D$26,0,IF(BF14&gt;0,0,IF(C14=2,Persönliche_Daten!$P$9,IF(C14=3,Persönliche_Daten!$Q$9,IF(C14=4,Persönliche_Daten!$R$9,IF(C14=5,Persönliche_Daten!$S$9,IF(C14=6,Persönliche_Daten!$T$9))))))+IF(C14=7,Persönliche_Daten!$U$9,IF(C14=1,Persönliche_Daten!$V$9,0))))</f>
        <v>0</v>
      </c>
      <c r="AC14" s="397"/>
      <c r="AD14" s="437">
        <f t="shared" si="1"/>
        <v>0</v>
      </c>
      <c r="AE14" s="438"/>
      <c r="AF14" s="439">
        <f t="shared" ref="AF14:AF43" si="4">IF(OR(AB14&gt;0,AD14&lt;&gt;0),ROUND(AD14-AB14,2),0)</f>
        <v>0</v>
      </c>
      <c r="AG14" s="440"/>
      <c r="AH14" s="248">
        <f t="shared" si="2"/>
        <v>0</v>
      </c>
      <c r="AI14" s="247">
        <f t="shared" si="3"/>
        <v>0</v>
      </c>
      <c r="AJ14" s="244">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245">
        <f t="shared" ref="B15:B40" si="18">B14+1</f>
        <v>46056</v>
      </c>
      <c r="C15" s="246">
        <f t="shared" ref="C15:C40" si="19">WEEKDAY(B15)</f>
        <v>3</v>
      </c>
      <c r="D15" s="210">
        <f t="shared" ref="D15:D40" si="20">D14+1</f>
        <v>46056</v>
      </c>
      <c r="E15" s="211"/>
      <c r="F15" s="6"/>
      <c r="G15" s="6"/>
      <c r="H15" s="114"/>
      <c r="I15" s="203"/>
      <c r="J15" s="96"/>
      <c r="K15" s="7"/>
      <c r="L15" s="247">
        <f t="shared" ref="L15:L43" si="21">(K15-J15)*24</f>
        <v>0</v>
      </c>
      <c r="M15" s="91"/>
      <c r="N15" s="8"/>
      <c r="O15" s="247">
        <f t="shared" ref="O15:O43" si="22">(N15-M15)*24</f>
        <v>0</v>
      </c>
      <c r="P15" s="96"/>
      <c r="Q15" s="7"/>
      <c r="R15" s="105">
        <f t="shared" ref="R15:R17" si="23">(Q15-P15)*24</f>
        <v>0</v>
      </c>
      <c r="S15" s="91"/>
      <c r="T15" s="8"/>
      <c r="U15" s="105">
        <f t="shared" ref="U15:U43" si="24">(T15-S15)*24</f>
        <v>0</v>
      </c>
      <c r="V15" s="436">
        <f>IF(D15=Persönliche_Daten!$D$24,Persönliche_Daten!$H$24,IF(D15=Persönliche_Daten!$D$26,Persönliche_Daten!$H$26,IF(BF15&gt;0,0,IF(C15=2,Persönliche_Daten!$G$9,IF(C15=3,Persönliche_Daten!$H$9,IF(C15=4,Persönliche_Daten!$I$9,IF(C15=5,Persönliche_Daten!$J$9,IF(C15=6,Persönliche_Daten!$K$9))))))+IF(C15=7,Persönliche_Daten!$L$9,IF(C15=1,Persönliche_Daten!$M$9,0))))</f>
        <v>0</v>
      </c>
      <c r="W15" s="397"/>
      <c r="X15" s="437">
        <f t="shared" si="0"/>
        <v>0</v>
      </c>
      <c r="Y15" s="438"/>
      <c r="Z15" s="439">
        <f>IF(OR(V15&gt;0,X15&lt;&gt;0),ROUND(X15-V15,2),0)</f>
        <v>0</v>
      </c>
      <c r="AA15" s="440"/>
      <c r="AB15" s="436">
        <f>IF(D15=Persönliche_Daten!$D$24,Persönliche_Daten!$H$24,IF(D15=Persönliche_Daten!$D$26,0,IF(BF15&gt;0,0,IF(C15=2,Persönliche_Daten!$P$9,IF(C15=3,Persönliche_Daten!$Q$9,IF(C15=4,Persönliche_Daten!$R$9,IF(C15=5,Persönliche_Daten!$S$9,IF(C15=6,Persönliche_Daten!$T$9))))))+IF(C15=7,Persönliche_Daten!$U$9,IF(C15=1,Persönliche_Daten!$V$9,0))))</f>
        <v>0</v>
      </c>
      <c r="AC15" s="397"/>
      <c r="AD15" s="437">
        <f t="shared" si="1"/>
        <v>0</v>
      </c>
      <c r="AE15" s="438"/>
      <c r="AF15" s="439">
        <f t="shared" si="4"/>
        <v>0</v>
      </c>
      <c r="AG15" s="440"/>
      <c r="AH15" s="248">
        <f t="shared" si="2"/>
        <v>0</v>
      </c>
      <c r="AI15" s="247">
        <f t="shared" si="3"/>
        <v>0</v>
      </c>
      <c r="AJ15" s="244">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0" s="1" customFormat="1" ht="21.75" customHeight="1" x14ac:dyDescent="0.25">
      <c r="B16" s="245">
        <f t="shared" si="18"/>
        <v>46057</v>
      </c>
      <c r="C16" s="246">
        <f t="shared" si="19"/>
        <v>4</v>
      </c>
      <c r="D16" s="210">
        <f t="shared" si="20"/>
        <v>46057</v>
      </c>
      <c r="E16" s="211"/>
      <c r="F16" s="6"/>
      <c r="G16" s="6"/>
      <c r="H16" s="114"/>
      <c r="I16" s="203"/>
      <c r="J16" s="96"/>
      <c r="K16" s="7"/>
      <c r="L16" s="247">
        <f t="shared" si="21"/>
        <v>0</v>
      </c>
      <c r="M16" s="91"/>
      <c r="N16" s="8"/>
      <c r="O16" s="247">
        <f t="shared" si="22"/>
        <v>0</v>
      </c>
      <c r="P16" s="101"/>
      <c r="Q16" s="8"/>
      <c r="R16" s="105">
        <f t="shared" si="23"/>
        <v>0</v>
      </c>
      <c r="S16" s="91"/>
      <c r="T16" s="8"/>
      <c r="U16" s="105">
        <f t="shared" si="24"/>
        <v>0</v>
      </c>
      <c r="V16" s="436">
        <f>IF(D16=Persönliche_Daten!$D$24,Persönliche_Daten!$H$24,IF(D16=Persönliche_Daten!$D$26,Persönliche_Daten!$H$26,IF(BF16&gt;0,0,IF(C16=2,Persönliche_Daten!$G$9,IF(C16=3,Persönliche_Daten!$H$9,IF(C16=4,Persönliche_Daten!$I$9,IF(C16=5,Persönliche_Daten!$J$9,IF(C16=6,Persönliche_Daten!$K$9))))))+IF(C16=7,Persönliche_Daten!$L$9,IF(C16=1,Persönliche_Daten!$M$9,0))))</f>
        <v>0</v>
      </c>
      <c r="W16" s="397"/>
      <c r="X16" s="437">
        <f t="shared" si="0"/>
        <v>0</v>
      </c>
      <c r="Y16" s="438"/>
      <c r="Z16" s="439">
        <f t="shared" ref="Z16:Z42" si="25">IF(OR(V16&gt;0,X16&lt;&gt;0),ROUND(X16-V16,2),0)</f>
        <v>0</v>
      </c>
      <c r="AA16" s="440"/>
      <c r="AB16" s="436">
        <f>IF(D16=Persönliche_Daten!$D$24,Persönliche_Daten!$H$24,IF(D16=Persönliche_Daten!$D$26,0,IF(BF16&gt;0,0,IF(C16=2,Persönliche_Daten!$P$9,IF(C16=3,Persönliche_Daten!$Q$9,IF(C16=4,Persönliche_Daten!$R$9,IF(C16=5,Persönliche_Daten!$S$9,IF(C16=6,Persönliche_Daten!$T$9))))))+IF(C16=7,Persönliche_Daten!$U$9,IF(C16=1,Persönliche_Daten!$V$9,0))))</f>
        <v>0</v>
      </c>
      <c r="AC16" s="397"/>
      <c r="AD16" s="437">
        <f t="shared" si="1"/>
        <v>0</v>
      </c>
      <c r="AE16" s="438"/>
      <c r="AF16" s="439">
        <f t="shared" si="4"/>
        <v>0</v>
      </c>
      <c r="AG16" s="440"/>
      <c r="AH16" s="248">
        <f t="shared" si="2"/>
        <v>0</v>
      </c>
      <c r="AI16" s="247">
        <f t="shared" si="3"/>
        <v>0</v>
      </c>
      <c r="AJ16" s="244">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245">
        <f t="shared" si="18"/>
        <v>46058</v>
      </c>
      <c r="C17" s="246">
        <f t="shared" si="19"/>
        <v>5</v>
      </c>
      <c r="D17" s="210">
        <f t="shared" si="20"/>
        <v>46058</v>
      </c>
      <c r="E17" s="211"/>
      <c r="F17" s="6"/>
      <c r="G17" s="6"/>
      <c r="H17" s="114"/>
      <c r="I17" s="203"/>
      <c r="J17" s="96"/>
      <c r="K17" s="7"/>
      <c r="L17" s="247">
        <f t="shared" si="21"/>
        <v>0</v>
      </c>
      <c r="M17" s="91"/>
      <c r="N17" s="8"/>
      <c r="O17" s="247">
        <f t="shared" si="22"/>
        <v>0</v>
      </c>
      <c r="P17" s="96"/>
      <c r="Q17" s="7"/>
      <c r="R17" s="105">
        <f t="shared" si="23"/>
        <v>0</v>
      </c>
      <c r="S17" s="91"/>
      <c r="T17" s="8"/>
      <c r="U17" s="105">
        <f t="shared" si="24"/>
        <v>0</v>
      </c>
      <c r="V17" s="436">
        <f>IF(D17=Persönliche_Daten!$D$24,Persönliche_Daten!$H$24,IF(D17=Persönliche_Daten!$D$26,Persönliche_Daten!$H$26,IF(BF17&gt;0,0,IF(C17=2,Persönliche_Daten!$G$9,IF(C17=3,Persönliche_Daten!$H$9,IF(C17=4,Persönliche_Daten!$I$9,IF(C17=5,Persönliche_Daten!$J$9,IF(C17=6,Persönliche_Daten!$K$9))))))+IF(C17=7,Persönliche_Daten!$L$9,IF(C17=1,Persönliche_Daten!$M$9,0))))</f>
        <v>0</v>
      </c>
      <c r="W17" s="397"/>
      <c r="X17" s="437">
        <f t="shared" si="0"/>
        <v>0</v>
      </c>
      <c r="Y17" s="438"/>
      <c r="Z17" s="439">
        <f t="shared" si="25"/>
        <v>0</v>
      </c>
      <c r="AA17" s="440"/>
      <c r="AB17" s="436">
        <f>IF(D17=Persönliche_Daten!$D$24,Persönliche_Daten!$H$24,IF(D17=Persönliche_Daten!$D$26,0,IF(BF17&gt;0,0,IF(C17=2,Persönliche_Daten!$P$9,IF(C17=3,Persönliche_Daten!$Q$9,IF(C17=4,Persönliche_Daten!$R$9,IF(C17=5,Persönliche_Daten!$S$9,IF(C17=6,Persönliche_Daten!$T$9))))))+IF(C17=7,Persönliche_Daten!$U$9,IF(C17=1,Persönliche_Daten!$V$9,0))))</f>
        <v>0</v>
      </c>
      <c r="AC17" s="397"/>
      <c r="AD17" s="437">
        <f t="shared" si="1"/>
        <v>0</v>
      </c>
      <c r="AE17" s="438"/>
      <c r="AF17" s="439">
        <f t="shared" si="4"/>
        <v>0</v>
      </c>
      <c r="AG17" s="440"/>
      <c r="AH17" s="248">
        <f t="shared" si="2"/>
        <v>0</v>
      </c>
      <c r="AI17" s="247">
        <f t="shared" si="3"/>
        <v>0</v>
      </c>
      <c r="AJ17" s="244">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245">
        <f t="shared" si="18"/>
        <v>46059</v>
      </c>
      <c r="C18" s="246">
        <f t="shared" si="19"/>
        <v>6</v>
      </c>
      <c r="D18" s="210">
        <f t="shared" si="20"/>
        <v>46059</v>
      </c>
      <c r="E18" s="211"/>
      <c r="F18" s="6"/>
      <c r="G18" s="6"/>
      <c r="H18" s="114"/>
      <c r="I18" s="203"/>
      <c r="J18" s="96"/>
      <c r="K18" s="7"/>
      <c r="L18" s="247">
        <f>(K18-J18)*24</f>
        <v>0</v>
      </c>
      <c r="M18" s="91"/>
      <c r="N18" s="8"/>
      <c r="O18" s="247">
        <f t="shared" si="22"/>
        <v>0</v>
      </c>
      <c r="P18" s="96"/>
      <c r="Q18" s="7"/>
      <c r="R18" s="105">
        <f>(Q18-P18)*24</f>
        <v>0</v>
      </c>
      <c r="S18" s="91"/>
      <c r="T18" s="8"/>
      <c r="U18" s="105">
        <f t="shared" si="24"/>
        <v>0</v>
      </c>
      <c r="V18" s="436">
        <f>IF(D18=Persönliche_Daten!$D$24,Persönliche_Daten!$H$24,IF(D18=Persönliche_Daten!$D$26,Persönliche_Daten!$H$26,IF(BF18&gt;0,0,IF(C18=2,Persönliche_Daten!$G$9,IF(C18=3,Persönliche_Daten!$H$9,IF(C18=4,Persönliche_Daten!$I$9,IF(C18=5,Persönliche_Daten!$J$9,IF(C18=6,Persönliche_Daten!$K$9))))))+IF(C18=7,Persönliche_Daten!$L$9,IF(C18=1,Persönliche_Daten!$M$9,0))))</f>
        <v>0</v>
      </c>
      <c r="W18" s="397"/>
      <c r="X18" s="437">
        <f t="shared" si="0"/>
        <v>0</v>
      </c>
      <c r="Y18" s="438"/>
      <c r="Z18" s="439">
        <f t="shared" si="25"/>
        <v>0</v>
      </c>
      <c r="AA18" s="440"/>
      <c r="AB18" s="436">
        <f>IF(D18=Persönliche_Daten!$D$24,Persönliche_Daten!$H$24,IF(D18=Persönliche_Daten!$D$26,0,IF(BF18&gt;0,0,IF(C18=2,Persönliche_Daten!$P$9,IF(C18=3,Persönliche_Daten!$Q$9,IF(C18=4,Persönliche_Daten!$R$9,IF(C18=5,Persönliche_Daten!$S$9,IF(C18=6,Persönliche_Daten!$T$9))))))+IF(C18=7,Persönliche_Daten!$U$9,IF(C18=1,Persönliche_Daten!$V$9,0))))</f>
        <v>0</v>
      </c>
      <c r="AC18" s="397"/>
      <c r="AD18" s="437">
        <f t="shared" si="1"/>
        <v>0</v>
      </c>
      <c r="AE18" s="438"/>
      <c r="AF18" s="439">
        <f t="shared" si="4"/>
        <v>0</v>
      </c>
      <c r="AG18" s="440"/>
      <c r="AH18" s="248">
        <f t="shared" si="2"/>
        <v>0</v>
      </c>
      <c r="AI18" s="247">
        <f t="shared" si="3"/>
        <v>0</v>
      </c>
      <c r="AJ18" s="244">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245">
        <f t="shared" si="18"/>
        <v>46060</v>
      </c>
      <c r="C19" s="246">
        <f t="shared" si="19"/>
        <v>7</v>
      </c>
      <c r="D19" s="210">
        <f t="shared" si="20"/>
        <v>46060</v>
      </c>
      <c r="E19" s="211"/>
      <c r="F19" s="6"/>
      <c r="G19" s="6"/>
      <c r="H19" s="114"/>
      <c r="I19" s="203"/>
      <c r="J19" s="96"/>
      <c r="K19" s="7"/>
      <c r="L19" s="247">
        <f t="shared" si="21"/>
        <v>0</v>
      </c>
      <c r="M19" s="91"/>
      <c r="N19" s="8"/>
      <c r="O19" s="247">
        <f t="shared" si="22"/>
        <v>0</v>
      </c>
      <c r="P19" s="96"/>
      <c r="Q19" s="7"/>
      <c r="R19" s="105">
        <f t="shared" ref="R19:R43" si="27">(Q19-P19)*24</f>
        <v>0</v>
      </c>
      <c r="S19" s="91"/>
      <c r="T19" s="8"/>
      <c r="U19" s="105">
        <f t="shared" si="24"/>
        <v>0</v>
      </c>
      <c r="V19" s="436">
        <f>IF(D19=Persönliche_Daten!$D$24,Persönliche_Daten!$H$24,IF(D19=Persönliche_Daten!$D$26,Persönliche_Daten!$H$26,IF(BF19&gt;0,0,IF(C19=2,Persönliche_Daten!$G$9,IF(C19=3,Persönliche_Daten!$H$9,IF(C19=4,Persönliche_Daten!$I$9,IF(C19=5,Persönliche_Daten!$J$9,IF(C19=6,Persönliche_Daten!$K$9))))))+IF(C19=7,Persönliche_Daten!$L$9,IF(C19=1,Persönliche_Daten!$M$9,0))))</f>
        <v>0</v>
      </c>
      <c r="W19" s="397"/>
      <c r="X19" s="437">
        <f t="shared" si="0"/>
        <v>0</v>
      </c>
      <c r="Y19" s="438"/>
      <c r="Z19" s="439">
        <f t="shared" si="25"/>
        <v>0</v>
      </c>
      <c r="AA19" s="440"/>
      <c r="AB19" s="436">
        <f>IF(D19=Persönliche_Daten!$D$24,Persönliche_Daten!$H$24,IF(D19=Persönliche_Daten!$D$26,0,IF(BF19&gt;0,0,IF(C19=2,Persönliche_Daten!$P$9,IF(C19=3,Persönliche_Daten!$Q$9,IF(C19=4,Persönliche_Daten!$R$9,IF(C19=5,Persönliche_Daten!$S$9,IF(C19=6,Persönliche_Daten!$T$9))))))+IF(C19=7,Persönliche_Daten!$U$9,IF(C19=1,Persönliche_Daten!$V$9,0))))</f>
        <v>0</v>
      </c>
      <c r="AC19" s="397"/>
      <c r="AD19" s="437">
        <f t="shared" si="1"/>
        <v>0</v>
      </c>
      <c r="AE19" s="438"/>
      <c r="AF19" s="439">
        <f t="shared" si="4"/>
        <v>0</v>
      </c>
      <c r="AG19" s="440"/>
      <c r="AH19" s="248">
        <f t="shared" si="2"/>
        <v>0</v>
      </c>
      <c r="AI19" s="247">
        <f t="shared" si="3"/>
        <v>0</v>
      </c>
      <c r="AJ19" s="244">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245">
        <f t="shared" si="18"/>
        <v>46061</v>
      </c>
      <c r="C20" s="246">
        <f t="shared" si="19"/>
        <v>1</v>
      </c>
      <c r="D20" s="210">
        <f t="shared" si="20"/>
        <v>46061</v>
      </c>
      <c r="E20" s="211"/>
      <c r="F20" s="6"/>
      <c r="G20" s="6"/>
      <c r="H20" s="114"/>
      <c r="I20" s="203"/>
      <c r="J20" s="96"/>
      <c r="K20" s="7"/>
      <c r="L20" s="247">
        <f t="shared" si="21"/>
        <v>0</v>
      </c>
      <c r="M20" s="91"/>
      <c r="N20" s="8"/>
      <c r="O20" s="247">
        <f t="shared" si="22"/>
        <v>0</v>
      </c>
      <c r="P20" s="96"/>
      <c r="Q20" s="7"/>
      <c r="R20" s="105">
        <f t="shared" si="27"/>
        <v>0</v>
      </c>
      <c r="S20" s="91"/>
      <c r="T20" s="8"/>
      <c r="U20" s="105">
        <f t="shared" si="24"/>
        <v>0</v>
      </c>
      <c r="V20" s="436">
        <f>IF(D20=Persönliche_Daten!$D$24,Persönliche_Daten!$H$24,IF(D20=Persönliche_Daten!$D$26,Persönliche_Daten!$H$26,IF(BF20&gt;0,0,IF(C20=2,Persönliche_Daten!$G$9,IF(C20=3,Persönliche_Daten!$H$9,IF(C20=4,Persönliche_Daten!$I$9,IF(C20=5,Persönliche_Daten!$J$9,IF(C20=6,Persönliche_Daten!$K$9))))))+IF(C20=7,Persönliche_Daten!$L$9,IF(C20=1,Persönliche_Daten!$M$9,0))))</f>
        <v>0</v>
      </c>
      <c r="W20" s="397"/>
      <c r="X20" s="437">
        <f t="shared" si="0"/>
        <v>0</v>
      </c>
      <c r="Y20" s="438"/>
      <c r="Z20" s="439">
        <f t="shared" si="25"/>
        <v>0</v>
      </c>
      <c r="AA20" s="440"/>
      <c r="AB20" s="436">
        <f>IF(D20=Persönliche_Daten!$D$24,Persönliche_Daten!$H$24,IF(D20=Persönliche_Daten!$D$26,0,IF(BF20&gt;0,0,IF(C20=2,Persönliche_Daten!$P$9,IF(C20=3,Persönliche_Daten!$Q$9,IF(C20=4,Persönliche_Daten!$R$9,IF(C20=5,Persönliche_Daten!$S$9,IF(C20=6,Persönliche_Daten!$T$9))))))+IF(C20=7,Persönliche_Daten!$U$9,IF(C20=1,Persönliche_Daten!$V$9,0))))</f>
        <v>0</v>
      </c>
      <c r="AC20" s="397"/>
      <c r="AD20" s="437">
        <f t="shared" si="1"/>
        <v>0</v>
      </c>
      <c r="AE20" s="438"/>
      <c r="AF20" s="439">
        <f t="shared" si="4"/>
        <v>0</v>
      </c>
      <c r="AG20" s="440"/>
      <c r="AH20" s="248">
        <f t="shared" si="2"/>
        <v>0</v>
      </c>
      <c r="AI20" s="247">
        <f t="shared" si="3"/>
        <v>0</v>
      </c>
      <c r="AJ20" s="244">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245">
        <f t="shared" si="18"/>
        <v>46062</v>
      </c>
      <c r="C21" s="246">
        <f t="shared" si="19"/>
        <v>2</v>
      </c>
      <c r="D21" s="210">
        <f t="shared" si="20"/>
        <v>46062</v>
      </c>
      <c r="E21" s="211"/>
      <c r="F21" s="6"/>
      <c r="G21" s="6"/>
      <c r="H21" s="114"/>
      <c r="I21" s="203"/>
      <c r="J21" s="96"/>
      <c r="K21" s="7"/>
      <c r="L21" s="247">
        <f t="shared" si="21"/>
        <v>0</v>
      </c>
      <c r="M21" s="91"/>
      <c r="N21" s="8"/>
      <c r="O21" s="247">
        <f t="shared" si="22"/>
        <v>0</v>
      </c>
      <c r="P21" s="96"/>
      <c r="Q21" s="7"/>
      <c r="R21" s="105">
        <f t="shared" si="27"/>
        <v>0</v>
      </c>
      <c r="S21" s="91"/>
      <c r="T21" s="8"/>
      <c r="U21" s="105">
        <f t="shared" si="24"/>
        <v>0</v>
      </c>
      <c r="V21" s="436">
        <f>IF(D21=Persönliche_Daten!$D$24,Persönliche_Daten!$H$24,IF(D21=Persönliche_Daten!$D$26,Persönliche_Daten!$H$26,IF(BF21&gt;0,0,IF(C21=2,Persönliche_Daten!$G$9,IF(C21=3,Persönliche_Daten!$H$9,IF(C21=4,Persönliche_Daten!$I$9,IF(C21=5,Persönliche_Daten!$J$9,IF(C21=6,Persönliche_Daten!$K$9))))))+IF(C21=7,Persönliche_Daten!$L$9,IF(C21=1,Persönliche_Daten!$M$9,0))))</f>
        <v>0</v>
      </c>
      <c r="W21" s="397"/>
      <c r="X21" s="437">
        <f t="shared" si="0"/>
        <v>0</v>
      </c>
      <c r="Y21" s="438"/>
      <c r="Z21" s="439">
        <f t="shared" si="25"/>
        <v>0</v>
      </c>
      <c r="AA21" s="440"/>
      <c r="AB21" s="436">
        <f>IF(D21=Persönliche_Daten!$D$24,Persönliche_Daten!$H$24,IF(D21=Persönliche_Daten!$D$26,0,IF(BF21&gt;0,0,IF(C21=2,Persönliche_Daten!$P$9,IF(C21=3,Persönliche_Daten!$Q$9,IF(C21=4,Persönliche_Daten!$R$9,IF(C21=5,Persönliche_Daten!$S$9,IF(C21=6,Persönliche_Daten!$T$9))))))+IF(C21=7,Persönliche_Daten!$U$9,IF(C21=1,Persönliche_Daten!$V$9,0))))</f>
        <v>0</v>
      </c>
      <c r="AC21" s="397"/>
      <c r="AD21" s="437">
        <f t="shared" si="1"/>
        <v>0</v>
      </c>
      <c r="AE21" s="438"/>
      <c r="AF21" s="439">
        <f t="shared" si="4"/>
        <v>0</v>
      </c>
      <c r="AG21" s="440"/>
      <c r="AH21" s="248">
        <f>Z21+AF21</f>
        <v>0</v>
      </c>
      <c r="AI21" s="247">
        <f t="shared" si="3"/>
        <v>0</v>
      </c>
      <c r="AJ21" s="244">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245">
        <f t="shared" si="18"/>
        <v>46063</v>
      </c>
      <c r="C22" s="246">
        <f t="shared" si="19"/>
        <v>3</v>
      </c>
      <c r="D22" s="210">
        <f t="shared" si="20"/>
        <v>46063</v>
      </c>
      <c r="E22" s="211"/>
      <c r="F22" s="6"/>
      <c r="G22" s="6"/>
      <c r="H22" s="114"/>
      <c r="I22" s="203"/>
      <c r="J22" s="96"/>
      <c r="K22" s="7"/>
      <c r="L22" s="247">
        <f t="shared" si="21"/>
        <v>0</v>
      </c>
      <c r="M22" s="91"/>
      <c r="N22" s="8"/>
      <c r="O22" s="247">
        <f t="shared" si="22"/>
        <v>0</v>
      </c>
      <c r="P22" s="96"/>
      <c r="Q22" s="7"/>
      <c r="R22" s="105">
        <f t="shared" si="27"/>
        <v>0</v>
      </c>
      <c r="S22" s="91"/>
      <c r="T22" s="8"/>
      <c r="U22" s="105">
        <f t="shared" si="24"/>
        <v>0</v>
      </c>
      <c r="V22" s="436">
        <f>IF(D22=Persönliche_Daten!$D$24,Persönliche_Daten!$H$24,IF(D22=Persönliche_Daten!$D$26,Persönliche_Daten!$H$26,IF(BF22&gt;0,0,IF(C22=2,Persönliche_Daten!$G$9,IF(C22=3,Persönliche_Daten!$H$9,IF(C22=4,Persönliche_Daten!$I$9,IF(C22=5,Persönliche_Daten!$J$9,IF(C22=6,Persönliche_Daten!$K$9))))))+IF(C22=7,Persönliche_Daten!$L$9,IF(C22=1,Persönliche_Daten!$M$9,0))))</f>
        <v>0</v>
      </c>
      <c r="W22" s="397"/>
      <c r="X22" s="437">
        <f t="shared" si="0"/>
        <v>0</v>
      </c>
      <c r="Y22" s="438"/>
      <c r="Z22" s="439">
        <f t="shared" si="25"/>
        <v>0</v>
      </c>
      <c r="AA22" s="440"/>
      <c r="AB22" s="436">
        <f>IF(D22=Persönliche_Daten!$D$24,Persönliche_Daten!$H$24,IF(D22=Persönliche_Daten!$D$26,0,IF(BF22&gt;0,0,IF(C22=2,Persönliche_Daten!$P$9,IF(C22=3,Persönliche_Daten!$Q$9,IF(C22=4,Persönliche_Daten!$R$9,IF(C22=5,Persönliche_Daten!$S$9,IF(C22=6,Persönliche_Daten!$T$9))))))+IF(C22=7,Persönliche_Daten!$U$9,IF(C22=1,Persönliche_Daten!$V$9,0))))</f>
        <v>0</v>
      </c>
      <c r="AC22" s="397"/>
      <c r="AD22" s="437">
        <f t="shared" si="1"/>
        <v>0</v>
      </c>
      <c r="AE22" s="438"/>
      <c r="AF22" s="439">
        <f t="shared" si="4"/>
        <v>0</v>
      </c>
      <c r="AG22" s="440"/>
      <c r="AH22" s="248">
        <f t="shared" si="2"/>
        <v>0</v>
      </c>
      <c r="AI22" s="247">
        <f t="shared" si="3"/>
        <v>0</v>
      </c>
      <c r="AJ22" s="244">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245">
        <f t="shared" si="18"/>
        <v>46064</v>
      </c>
      <c r="C23" s="246">
        <f t="shared" si="19"/>
        <v>4</v>
      </c>
      <c r="D23" s="210">
        <f t="shared" si="20"/>
        <v>46064</v>
      </c>
      <c r="E23" s="211"/>
      <c r="F23" s="6"/>
      <c r="G23" s="6"/>
      <c r="H23" s="114"/>
      <c r="I23" s="203"/>
      <c r="J23" s="96"/>
      <c r="K23" s="7"/>
      <c r="L23" s="247">
        <f>(K23-J23)*24</f>
        <v>0</v>
      </c>
      <c r="M23" s="91"/>
      <c r="N23" s="8"/>
      <c r="O23" s="247">
        <f t="shared" si="22"/>
        <v>0</v>
      </c>
      <c r="P23" s="96"/>
      <c r="Q23" s="7"/>
      <c r="R23" s="105">
        <f t="shared" si="27"/>
        <v>0</v>
      </c>
      <c r="S23" s="91"/>
      <c r="T23" s="8"/>
      <c r="U23" s="105">
        <f t="shared" si="24"/>
        <v>0</v>
      </c>
      <c r="V23" s="436">
        <f>IF(D23=Persönliche_Daten!$D$24,Persönliche_Daten!$H$24,IF(D23=Persönliche_Daten!$D$26,Persönliche_Daten!$H$26,IF(BF23&gt;0,0,IF(C23=2,Persönliche_Daten!$G$9,IF(C23=3,Persönliche_Daten!$H$9,IF(C23=4,Persönliche_Daten!$I$9,IF(C23=5,Persönliche_Daten!$J$9,IF(C23=6,Persönliche_Daten!$K$9))))))+IF(C23=7,Persönliche_Daten!$L$9,IF(C23=1,Persönliche_Daten!$M$9,0))))</f>
        <v>0</v>
      </c>
      <c r="W23" s="397"/>
      <c r="X23" s="437">
        <f t="shared" si="0"/>
        <v>0</v>
      </c>
      <c r="Y23" s="438"/>
      <c r="Z23" s="439">
        <f t="shared" si="25"/>
        <v>0</v>
      </c>
      <c r="AA23" s="440"/>
      <c r="AB23" s="436">
        <f>IF(D23=Persönliche_Daten!$D$24,Persönliche_Daten!$H$24,IF(D23=Persönliche_Daten!$D$26,0,IF(BF23&gt;0,0,IF(C23=2,Persönliche_Daten!$P$9,IF(C23=3,Persönliche_Daten!$Q$9,IF(C23=4,Persönliche_Daten!$R$9,IF(C23=5,Persönliche_Daten!$S$9,IF(C23=6,Persönliche_Daten!$T$9))))))+IF(C23=7,Persönliche_Daten!$U$9,IF(C23=1,Persönliche_Daten!$V$9,0))))</f>
        <v>0</v>
      </c>
      <c r="AC23" s="397"/>
      <c r="AD23" s="437">
        <f t="shared" si="1"/>
        <v>0</v>
      </c>
      <c r="AE23" s="438"/>
      <c r="AF23" s="439">
        <f t="shared" si="4"/>
        <v>0</v>
      </c>
      <c r="AG23" s="440"/>
      <c r="AH23" s="248">
        <f t="shared" si="2"/>
        <v>0</v>
      </c>
      <c r="AI23" s="247">
        <f t="shared" si="3"/>
        <v>0</v>
      </c>
      <c r="AJ23" s="244">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245">
        <f t="shared" si="18"/>
        <v>46065</v>
      </c>
      <c r="C24" s="246">
        <f t="shared" si="19"/>
        <v>5</v>
      </c>
      <c r="D24" s="210">
        <f t="shared" si="20"/>
        <v>46065</v>
      </c>
      <c r="E24" s="211"/>
      <c r="F24" s="6"/>
      <c r="G24" s="6"/>
      <c r="H24" s="114"/>
      <c r="I24" s="203"/>
      <c r="J24" s="96"/>
      <c r="K24" s="7"/>
      <c r="L24" s="247">
        <f t="shared" si="21"/>
        <v>0</v>
      </c>
      <c r="M24" s="91"/>
      <c r="N24" s="8"/>
      <c r="O24" s="247">
        <f t="shared" si="22"/>
        <v>0</v>
      </c>
      <c r="P24" s="96"/>
      <c r="Q24" s="7"/>
      <c r="R24" s="105">
        <f t="shared" si="27"/>
        <v>0</v>
      </c>
      <c r="S24" s="91"/>
      <c r="T24" s="8"/>
      <c r="U24" s="105">
        <f t="shared" si="24"/>
        <v>0</v>
      </c>
      <c r="V24" s="436">
        <f>IF(D24=Persönliche_Daten!$D$24,Persönliche_Daten!$H$24,IF(D24=Persönliche_Daten!$D$26,Persönliche_Daten!$H$26,IF(BF24&gt;0,0,IF(C24=2,Persönliche_Daten!$G$9,IF(C24=3,Persönliche_Daten!$H$9,IF(C24=4,Persönliche_Daten!$I$9,IF(C24=5,Persönliche_Daten!$J$9,IF(C24=6,Persönliche_Daten!$K$9))))))+IF(C24=7,Persönliche_Daten!$L$9,IF(C24=1,Persönliche_Daten!$M$9,0))))</f>
        <v>0</v>
      </c>
      <c r="W24" s="397"/>
      <c r="X24" s="437">
        <f t="shared" si="0"/>
        <v>0</v>
      </c>
      <c r="Y24" s="438"/>
      <c r="Z24" s="439">
        <f t="shared" si="25"/>
        <v>0</v>
      </c>
      <c r="AA24" s="440"/>
      <c r="AB24" s="436">
        <f>IF(D24=Persönliche_Daten!$D$24,Persönliche_Daten!$H$24,IF(D24=Persönliche_Daten!$D$26,0,IF(BF24&gt;0,0,IF(C24=2,Persönliche_Daten!$P$9,IF(C24=3,Persönliche_Daten!$Q$9,IF(C24=4,Persönliche_Daten!$R$9,IF(C24=5,Persönliche_Daten!$S$9,IF(C24=6,Persönliche_Daten!$T$9))))))+IF(C24=7,Persönliche_Daten!$U$9,IF(C24=1,Persönliche_Daten!$V$9,0))))</f>
        <v>0</v>
      </c>
      <c r="AC24" s="397"/>
      <c r="AD24" s="437">
        <f t="shared" si="1"/>
        <v>0</v>
      </c>
      <c r="AE24" s="438"/>
      <c r="AF24" s="439">
        <f t="shared" si="4"/>
        <v>0</v>
      </c>
      <c r="AG24" s="440"/>
      <c r="AH24" s="248">
        <f t="shared" si="2"/>
        <v>0</v>
      </c>
      <c r="AI24" s="247">
        <f t="shared" si="3"/>
        <v>0</v>
      </c>
      <c r="AJ24" s="244">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245">
        <f t="shared" si="18"/>
        <v>46066</v>
      </c>
      <c r="C25" s="246">
        <f t="shared" si="19"/>
        <v>6</v>
      </c>
      <c r="D25" s="210">
        <f t="shared" si="20"/>
        <v>46066</v>
      </c>
      <c r="E25" s="211"/>
      <c r="F25" s="6"/>
      <c r="G25" s="6"/>
      <c r="H25" s="114"/>
      <c r="I25" s="203"/>
      <c r="J25" s="96"/>
      <c r="K25" s="7"/>
      <c r="L25" s="247">
        <f t="shared" si="21"/>
        <v>0</v>
      </c>
      <c r="M25" s="91"/>
      <c r="N25" s="8"/>
      <c r="O25" s="247">
        <f t="shared" si="22"/>
        <v>0</v>
      </c>
      <c r="P25" s="96"/>
      <c r="Q25" s="7"/>
      <c r="R25" s="105">
        <f t="shared" si="27"/>
        <v>0</v>
      </c>
      <c r="S25" s="91"/>
      <c r="T25" s="8"/>
      <c r="U25" s="105">
        <f t="shared" si="24"/>
        <v>0</v>
      </c>
      <c r="V25" s="436">
        <f>IF(D25=Persönliche_Daten!$D$24,Persönliche_Daten!$H$24,IF(D25=Persönliche_Daten!$D$26,Persönliche_Daten!$H$26,IF(BF25&gt;0,0,IF(C25=2,Persönliche_Daten!$G$9,IF(C25=3,Persönliche_Daten!$H$9,IF(C25=4,Persönliche_Daten!$I$9,IF(C25=5,Persönliche_Daten!$J$9,IF(C25=6,Persönliche_Daten!$K$9))))))+IF(C25=7,Persönliche_Daten!$L$9,IF(C25=1,Persönliche_Daten!$M$9,0))))</f>
        <v>0</v>
      </c>
      <c r="W25" s="397"/>
      <c r="X25" s="437">
        <f t="shared" si="0"/>
        <v>0</v>
      </c>
      <c r="Y25" s="438"/>
      <c r="Z25" s="439">
        <f t="shared" si="25"/>
        <v>0</v>
      </c>
      <c r="AA25" s="440"/>
      <c r="AB25" s="436">
        <f>IF(D25=Persönliche_Daten!$D$24,Persönliche_Daten!$H$24,IF(D25=Persönliche_Daten!$D$26,0,IF(BF25&gt;0,0,IF(C25=2,Persönliche_Daten!$P$9,IF(C25=3,Persönliche_Daten!$Q$9,IF(C25=4,Persönliche_Daten!$R$9,IF(C25=5,Persönliche_Daten!$S$9,IF(C25=6,Persönliche_Daten!$T$9))))))+IF(C25=7,Persönliche_Daten!$U$9,IF(C25=1,Persönliche_Daten!$V$9,0))))</f>
        <v>0</v>
      </c>
      <c r="AC25" s="397"/>
      <c r="AD25" s="437">
        <f t="shared" si="1"/>
        <v>0</v>
      </c>
      <c r="AE25" s="438"/>
      <c r="AF25" s="439">
        <f t="shared" si="4"/>
        <v>0</v>
      </c>
      <c r="AG25" s="440"/>
      <c r="AH25" s="248">
        <f t="shared" si="2"/>
        <v>0</v>
      </c>
      <c r="AI25" s="247">
        <f t="shared" si="3"/>
        <v>0</v>
      </c>
      <c r="AJ25" s="244">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245">
        <f t="shared" si="18"/>
        <v>46067</v>
      </c>
      <c r="C26" s="246">
        <f t="shared" si="19"/>
        <v>7</v>
      </c>
      <c r="D26" s="210">
        <f t="shared" si="20"/>
        <v>46067</v>
      </c>
      <c r="E26" s="211"/>
      <c r="F26" s="6"/>
      <c r="G26" s="6"/>
      <c r="H26" s="114"/>
      <c r="I26" s="203"/>
      <c r="J26" s="96"/>
      <c r="K26" s="7"/>
      <c r="L26" s="247">
        <f t="shared" si="21"/>
        <v>0</v>
      </c>
      <c r="M26" s="91"/>
      <c r="N26" s="8"/>
      <c r="O26" s="247">
        <f t="shared" si="22"/>
        <v>0</v>
      </c>
      <c r="P26" s="96"/>
      <c r="Q26" s="7"/>
      <c r="R26" s="105">
        <f t="shared" si="27"/>
        <v>0</v>
      </c>
      <c r="S26" s="91"/>
      <c r="T26" s="8"/>
      <c r="U26" s="105">
        <f t="shared" si="24"/>
        <v>0</v>
      </c>
      <c r="V26" s="436">
        <f>IF(D26=Persönliche_Daten!$D$24,Persönliche_Daten!$H$24,IF(D26=Persönliche_Daten!$D$26,Persönliche_Daten!$H$26,IF(BF26&gt;0,0,IF(C26=2,Persönliche_Daten!$G$9,IF(C26=3,Persönliche_Daten!$H$9,IF(C26=4,Persönliche_Daten!$I$9,IF(C26=5,Persönliche_Daten!$J$9,IF(C26=6,Persönliche_Daten!$K$9))))))+IF(C26=7,Persönliche_Daten!$L$9,IF(C26=1,Persönliche_Daten!$M$9,0))))</f>
        <v>0</v>
      </c>
      <c r="W26" s="397"/>
      <c r="X26" s="437">
        <f t="shared" si="0"/>
        <v>0</v>
      </c>
      <c r="Y26" s="438"/>
      <c r="Z26" s="439">
        <f t="shared" si="25"/>
        <v>0</v>
      </c>
      <c r="AA26" s="440"/>
      <c r="AB26" s="436">
        <f>IF(D26=Persönliche_Daten!$D$24,Persönliche_Daten!$H$24,IF(D26=Persönliche_Daten!$D$26,0,IF(BF26&gt;0,0,IF(C26=2,Persönliche_Daten!$P$9,IF(C26=3,Persönliche_Daten!$Q$9,IF(C26=4,Persönliche_Daten!$R$9,IF(C26=5,Persönliche_Daten!$S$9,IF(C26=6,Persönliche_Daten!$T$9))))))+IF(C26=7,Persönliche_Daten!$U$9,IF(C26=1,Persönliche_Daten!$V$9,0))))</f>
        <v>0</v>
      </c>
      <c r="AC26" s="397"/>
      <c r="AD26" s="437">
        <f t="shared" si="1"/>
        <v>0</v>
      </c>
      <c r="AE26" s="438"/>
      <c r="AF26" s="439">
        <f t="shared" si="4"/>
        <v>0</v>
      </c>
      <c r="AG26" s="440"/>
      <c r="AH26" s="248">
        <f t="shared" si="2"/>
        <v>0</v>
      </c>
      <c r="AI26" s="247">
        <f t="shared" si="3"/>
        <v>0</v>
      </c>
      <c r="AJ26" s="244">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245">
        <f t="shared" si="18"/>
        <v>46068</v>
      </c>
      <c r="C27" s="246">
        <f t="shared" si="19"/>
        <v>1</v>
      </c>
      <c r="D27" s="210">
        <f t="shared" si="20"/>
        <v>46068</v>
      </c>
      <c r="E27" s="211"/>
      <c r="F27" s="6"/>
      <c r="G27" s="6"/>
      <c r="H27" s="114"/>
      <c r="I27" s="203"/>
      <c r="J27" s="96"/>
      <c r="K27" s="7"/>
      <c r="L27" s="247">
        <f t="shared" si="21"/>
        <v>0</v>
      </c>
      <c r="M27" s="91"/>
      <c r="N27" s="8"/>
      <c r="O27" s="247">
        <f t="shared" si="22"/>
        <v>0</v>
      </c>
      <c r="P27" s="96"/>
      <c r="Q27" s="7"/>
      <c r="R27" s="105">
        <f t="shared" si="27"/>
        <v>0</v>
      </c>
      <c r="S27" s="91"/>
      <c r="T27" s="8"/>
      <c r="U27" s="105">
        <f t="shared" si="24"/>
        <v>0</v>
      </c>
      <c r="V27" s="436">
        <f>IF(D27=Persönliche_Daten!$D$24,Persönliche_Daten!$H$24,IF(D27=Persönliche_Daten!$D$26,Persönliche_Daten!$H$26,IF(BF27&gt;0,0,IF(C27=2,Persönliche_Daten!$G$9,IF(C27=3,Persönliche_Daten!$H$9,IF(C27=4,Persönliche_Daten!$I$9,IF(C27=5,Persönliche_Daten!$J$9,IF(C27=6,Persönliche_Daten!$K$9))))))+IF(C27=7,Persönliche_Daten!$L$9,IF(C27=1,Persönliche_Daten!$M$9,0))))</f>
        <v>0</v>
      </c>
      <c r="W27" s="397"/>
      <c r="X27" s="437">
        <f t="shared" si="0"/>
        <v>0</v>
      </c>
      <c r="Y27" s="438"/>
      <c r="Z27" s="439">
        <f t="shared" si="25"/>
        <v>0</v>
      </c>
      <c r="AA27" s="440"/>
      <c r="AB27" s="436">
        <f>IF(D27=Persönliche_Daten!$D$24,Persönliche_Daten!$H$24,IF(D27=Persönliche_Daten!$D$26,0,IF(BF27&gt;0,0,IF(C27=2,Persönliche_Daten!$P$9,IF(C27=3,Persönliche_Daten!$Q$9,IF(C27=4,Persönliche_Daten!$R$9,IF(C27=5,Persönliche_Daten!$S$9,IF(C27=6,Persönliche_Daten!$T$9))))))+IF(C27=7,Persönliche_Daten!$U$9,IF(C27=1,Persönliche_Daten!$V$9,0))))</f>
        <v>0</v>
      </c>
      <c r="AC27" s="397"/>
      <c r="AD27" s="437">
        <f t="shared" si="1"/>
        <v>0</v>
      </c>
      <c r="AE27" s="438"/>
      <c r="AF27" s="439">
        <f t="shared" si="4"/>
        <v>0</v>
      </c>
      <c r="AG27" s="440"/>
      <c r="AH27" s="248">
        <f>Z27+AF27</f>
        <v>0</v>
      </c>
      <c r="AI27" s="247">
        <f t="shared" si="3"/>
        <v>0</v>
      </c>
      <c r="AJ27" s="244">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245">
        <f t="shared" si="18"/>
        <v>46069</v>
      </c>
      <c r="C28" s="246">
        <f t="shared" si="19"/>
        <v>2</v>
      </c>
      <c r="D28" s="210">
        <f t="shared" si="20"/>
        <v>46069</v>
      </c>
      <c r="E28" s="211"/>
      <c r="F28" s="6"/>
      <c r="G28" s="6"/>
      <c r="H28" s="114" t="s">
        <v>61</v>
      </c>
      <c r="I28" s="203"/>
      <c r="J28" s="96"/>
      <c r="K28" s="7"/>
      <c r="L28" s="247">
        <f t="shared" si="21"/>
        <v>0</v>
      </c>
      <c r="M28" s="91"/>
      <c r="N28" s="8"/>
      <c r="O28" s="247">
        <f t="shared" si="22"/>
        <v>0</v>
      </c>
      <c r="P28" s="96"/>
      <c r="Q28" s="7"/>
      <c r="R28" s="105">
        <f t="shared" si="27"/>
        <v>0</v>
      </c>
      <c r="S28" s="91"/>
      <c r="T28" s="8"/>
      <c r="U28" s="105">
        <f t="shared" si="24"/>
        <v>0</v>
      </c>
      <c r="V28" s="436">
        <f>IF(D28=Persönliche_Daten!$D$24,Persönliche_Daten!$H$24,IF(D28=Persönliche_Daten!$D$26,Persönliche_Daten!$H$26,IF(BF28&gt;0,0,IF(C28=2,Persönliche_Daten!$G$9,IF(C28=3,Persönliche_Daten!$H$9,IF(C28=4,Persönliche_Daten!$I$9,IF(C28=5,Persönliche_Daten!$J$9,IF(C28=6,Persönliche_Daten!$K$9))))))+IF(C28=7,Persönliche_Daten!$L$9,IF(C28=1,Persönliche_Daten!$M$9,0))))</f>
        <v>0</v>
      </c>
      <c r="W28" s="397"/>
      <c r="X28" s="437">
        <f t="shared" si="0"/>
        <v>0</v>
      </c>
      <c r="Y28" s="438"/>
      <c r="Z28" s="439">
        <f t="shared" si="25"/>
        <v>0</v>
      </c>
      <c r="AA28" s="440"/>
      <c r="AB28" s="436">
        <f>IF(D28=Persönliche_Daten!$D$24,Persönliche_Daten!$H$24,IF(D28=Persönliche_Daten!$D$26,0,IF(BF28&gt;0,0,IF(C28=2,Persönliche_Daten!$P$9,IF(C28=3,Persönliche_Daten!$Q$9,IF(C28=4,Persönliche_Daten!$R$9,IF(C28=5,Persönliche_Daten!$S$9,IF(C28=6,Persönliche_Daten!$T$9))))))+IF(C28=7,Persönliche_Daten!$U$9,IF(C28=1,Persönliche_Daten!$V$9,0))))</f>
        <v>0</v>
      </c>
      <c r="AC28" s="397"/>
      <c r="AD28" s="437">
        <f t="shared" si="1"/>
        <v>0</v>
      </c>
      <c r="AE28" s="438"/>
      <c r="AF28" s="439">
        <f t="shared" si="4"/>
        <v>0</v>
      </c>
      <c r="AG28" s="440"/>
      <c r="AH28" s="248">
        <f t="shared" si="2"/>
        <v>0</v>
      </c>
      <c r="AI28" s="247">
        <f t="shared" si="3"/>
        <v>0</v>
      </c>
      <c r="AJ28" s="244">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245">
        <f t="shared" si="18"/>
        <v>46070</v>
      </c>
      <c r="C29" s="246">
        <f t="shared" si="19"/>
        <v>3</v>
      </c>
      <c r="D29" s="210">
        <f t="shared" si="20"/>
        <v>46070</v>
      </c>
      <c r="E29" s="211"/>
      <c r="F29" s="6"/>
      <c r="G29" s="6"/>
      <c r="H29" s="114"/>
      <c r="I29" s="203"/>
      <c r="J29" s="96"/>
      <c r="K29" s="7"/>
      <c r="L29" s="247">
        <f t="shared" si="21"/>
        <v>0</v>
      </c>
      <c r="M29" s="91"/>
      <c r="N29" s="8"/>
      <c r="O29" s="247">
        <f t="shared" si="22"/>
        <v>0</v>
      </c>
      <c r="P29" s="96"/>
      <c r="Q29" s="7"/>
      <c r="R29" s="105">
        <f t="shared" si="27"/>
        <v>0</v>
      </c>
      <c r="S29" s="91"/>
      <c r="T29" s="8"/>
      <c r="U29" s="105">
        <f t="shared" si="24"/>
        <v>0</v>
      </c>
      <c r="V29" s="436">
        <f>IF(D29=Persönliche_Daten!$D$24,Persönliche_Daten!$H$24,IF(D29=Persönliche_Daten!$D$26,Persönliche_Daten!$H$26,IF(BF29&gt;0,0,IF(C29=2,Persönliche_Daten!$G$9,IF(C29=3,Persönliche_Daten!$H$9,IF(C29=4,Persönliche_Daten!$I$9,IF(C29=5,Persönliche_Daten!$J$9,IF(C29=6,Persönliche_Daten!$K$9))))))+IF(C29=7,Persönliche_Daten!$L$9,IF(C29=1,Persönliche_Daten!$M$9,0))))</f>
        <v>0</v>
      </c>
      <c r="W29" s="397"/>
      <c r="X29" s="437">
        <f t="shared" si="0"/>
        <v>0</v>
      </c>
      <c r="Y29" s="438"/>
      <c r="Z29" s="439">
        <f t="shared" si="25"/>
        <v>0</v>
      </c>
      <c r="AA29" s="440"/>
      <c r="AB29" s="436">
        <f>IF(D29=Persönliche_Daten!$D$24,Persönliche_Daten!$H$24,IF(D29=Persönliche_Daten!$D$26,0,IF(BF29&gt;0,0,IF(C29=2,Persönliche_Daten!$P$9,IF(C29=3,Persönliche_Daten!$Q$9,IF(C29=4,Persönliche_Daten!$R$9,IF(C29=5,Persönliche_Daten!$S$9,IF(C29=6,Persönliche_Daten!$T$9))))))+IF(C29=7,Persönliche_Daten!$U$9,IF(C29=1,Persönliche_Daten!$V$9,0))))</f>
        <v>0</v>
      </c>
      <c r="AC29" s="397"/>
      <c r="AD29" s="437">
        <f t="shared" si="1"/>
        <v>0</v>
      </c>
      <c r="AE29" s="438"/>
      <c r="AF29" s="439">
        <f t="shared" si="4"/>
        <v>0</v>
      </c>
      <c r="AG29" s="440"/>
      <c r="AH29" s="248">
        <f>Z29+AF29</f>
        <v>0</v>
      </c>
      <c r="AI29" s="247">
        <f t="shared" si="3"/>
        <v>0</v>
      </c>
      <c r="AJ29" s="244">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245">
        <f t="shared" si="18"/>
        <v>46071</v>
      </c>
      <c r="C30" s="246">
        <f t="shared" si="19"/>
        <v>4</v>
      </c>
      <c r="D30" s="210">
        <f t="shared" si="20"/>
        <v>46071</v>
      </c>
      <c r="E30" s="211"/>
      <c r="F30" s="6"/>
      <c r="G30" s="6"/>
      <c r="H30" s="114"/>
      <c r="I30" s="203"/>
      <c r="J30" s="96"/>
      <c r="K30" s="7"/>
      <c r="L30" s="247">
        <f t="shared" si="21"/>
        <v>0</v>
      </c>
      <c r="M30" s="91"/>
      <c r="N30" s="8"/>
      <c r="O30" s="247">
        <f t="shared" si="22"/>
        <v>0</v>
      </c>
      <c r="P30" s="96"/>
      <c r="Q30" s="7"/>
      <c r="R30" s="105">
        <f t="shared" si="27"/>
        <v>0</v>
      </c>
      <c r="S30" s="91"/>
      <c r="T30" s="8"/>
      <c r="U30" s="105">
        <f t="shared" si="24"/>
        <v>0</v>
      </c>
      <c r="V30" s="436">
        <f>IF(D30=Persönliche_Daten!$D$24,Persönliche_Daten!$H$24,IF(D30=Persönliche_Daten!$D$26,Persönliche_Daten!$H$26,IF(BF30&gt;0,0,IF(C30=2,Persönliche_Daten!$G$9,IF(C30=3,Persönliche_Daten!$H$9,IF(C30=4,Persönliche_Daten!$I$9,IF(C30=5,Persönliche_Daten!$J$9,IF(C30=6,Persönliche_Daten!$K$9))))))+IF(C30=7,Persönliche_Daten!$L$9,IF(C30=1,Persönliche_Daten!$M$9,0))))</f>
        <v>0</v>
      </c>
      <c r="W30" s="397"/>
      <c r="X30" s="437">
        <f t="shared" si="0"/>
        <v>0</v>
      </c>
      <c r="Y30" s="438"/>
      <c r="Z30" s="439">
        <f t="shared" si="25"/>
        <v>0</v>
      </c>
      <c r="AA30" s="440"/>
      <c r="AB30" s="436">
        <f>IF(D30=Persönliche_Daten!$D$24,Persönliche_Daten!$H$24,IF(D30=Persönliche_Daten!$D$26,0,IF(BF30&gt;0,0,IF(C30=2,Persönliche_Daten!$P$9,IF(C30=3,Persönliche_Daten!$Q$9,IF(C30=4,Persönliche_Daten!$R$9,IF(C30=5,Persönliche_Daten!$S$9,IF(C30=6,Persönliche_Daten!$T$9))))))+IF(C30=7,Persönliche_Daten!$U$9,IF(C30=1,Persönliche_Daten!$V$9,0))))</f>
        <v>0</v>
      </c>
      <c r="AC30" s="397"/>
      <c r="AD30" s="437">
        <f t="shared" si="1"/>
        <v>0</v>
      </c>
      <c r="AE30" s="438"/>
      <c r="AF30" s="439">
        <f t="shared" si="4"/>
        <v>0</v>
      </c>
      <c r="AG30" s="440"/>
      <c r="AH30" s="248">
        <f t="shared" si="2"/>
        <v>0</v>
      </c>
      <c r="AI30" s="247">
        <f t="shared" si="3"/>
        <v>0</v>
      </c>
      <c r="AJ30" s="244">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245">
        <f t="shared" si="18"/>
        <v>46072</v>
      </c>
      <c r="C31" s="246">
        <f t="shared" si="19"/>
        <v>5</v>
      </c>
      <c r="D31" s="210">
        <f t="shared" si="20"/>
        <v>46072</v>
      </c>
      <c r="E31" s="211"/>
      <c r="F31" s="6"/>
      <c r="G31" s="6"/>
      <c r="H31" s="114"/>
      <c r="I31" s="203"/>
      <c r="J31" s="96"/>
      <c r="K31" s="7"/>
      <c r="L31" s="247">
        <f t="shared" si="21"/>
        <v>0</v>
      </c>
      <c r="M31" s="91"/>
      <c r="N31" s="8"/>
      <c r="O31" s="247">
        <f t="shared" si="22"/>
        <v>0</v>
      </c>
      <c r="P31" s="96"/>
      <c r="Q31" s="7"/>
      <c r="R31" s="105">
        <f t="shared" si="27"/>
        <v>0</v>
      </c>
      <c r="S31" s="91"/>
      <c r="T31" s="8"/>
      <c r="U31" s="105">
        <f t="shared" si="24"/>
        <v>0</v>
      </c>
      <c r="V31" s="436">
        <f>IF(D31=Persönliche_Daten!$D$24,Persönliche_Daten!$H$24,IF(D31=Persönliche_Daten!$D$26,Persönliche_Daten!$H$26,IF(BF31&gt;0,0,IF(C31=2,Persönliche_Daten!$G$9,IF(C31=3,Persönliche_Daten!$H$9,IF(C31=4,Persönliche_Daten!$I$9,IF(C31=5,Persönliche_Daten!$J$9,IF(C31=6,Persönliche_Daten!$K$9))))))+IF(C31=7,Persönliche_Daten!$L$9,IF(C31=1,Persönliche_Daten!$M$9,0))))</f>
        <v>0</v>
      </c>
      <c r="W31" s="397"/>
      <c r="X31" s="437">
        <f t="shared" si="0"/>
        <v>0</v>
      </c>
      <c r="Y31" s="438"/>
      <c r="Z31" s="439">
        <f t="shared" si="25"/>
        <v>0</v>
      </c>
      <c r="AA31" s="440"/>
      <c r="AB31" s="436">
        <f>IF(D31=Persönliche_Daten!$D$24,Persönliche_Daten!$H$24,IF(D31=Persönliche_Daten!$D$26,0,IF(BF31&gt;0,0,IF(C31=2,Persönliche_Daten!$P$9,IF(C31=3,Persönliche_Daten!$Q$9,IF(C31=4,Persönliche_Daten!$R$9,IF(C31=5,Persönliche_Daten!$S$9,IF(C31=6,Persönliche_Daten!$T$9))))))+IF(C31=7,Persönliche_Daten!$U$9,IF(C31=1,Persönliche_Daten!$V$9,0))))</f>
        <v>0</v>
      </c>
      <c r="AC31" s="397"/>
      <c r="AD31" s="437">
        <f t="shared" si="1"/>
        <v>0</v>
      </c>
      <c r="AE31" s="438"/>
      <c r="AF31" s="439">
        <f t="shared" si="4"/>
        <v>0</v>
      </c>
      <c r="AG31" s="440"/>
      <c r="AH31" s="248">
        <f t="shared" si="2"/>
        <v>0</v>
      </c>
      <c r="AI31" s="247">
        <f t="shared" si="3"/>
        <v>0</v>
      </c>
      <c r="AJ31" s="244">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245">
        <f t="shared" si="18"/>
        <v>46073</v>
      </c>
      <c r="C32" s="246">
        <f t="shared" si="19"/>
        <v>6</v>
      </c>
      <c r="D32" s="210">
        <f t="shared" si="20"/>
        <v>46073</v>
      </c>
      <c r="E32" s="211"/>
      <c r="F32" s="6"/>
      <c r="G32" s="6"/>
      <c r="H32" s="114"/>
      <c r="I32" s="203"/>
      <c r="J32" s="96"/>
      <c r="K32" s="7"/>
      <c r="L32" s="247">
        <f t="shared" si="21"/>
        <v>0</v>
      </c>
      <c r="M32" s="91"/>
      <c r="N32" s="8"/>
      <c r="O32" s="247">
        <f t="shared" si="22"/>
        <v>0</v>
      </c>
      <c r="P32" s="96"/>
      <c r="Q32" s="7"/>
      <c r="R32" s="105">
        <f t="shared" si="27"/>
        <v>0</v>
      </c>
      <c r="S32" s="91"/>
      <c r="T32" s="8"/>
      <c r="U32" s="105">
        <f t="shared" si="24"/>
        <v>0</v>
      </c>
      <c r="V32" s="436">
        <f>IF(D32=Persönliche_Daten!$D$24,Persönliche_Daten!$H$24,IF(D32=Persönliche_Daten!$D$26,Persönliche_Daten!$H$26,IF(BF32&gt;0,0,IF(C32=2,Persönliche_Daten!$G$9,IF(C32=3,Persönliche_Daten!$H$9,IF(C32=4,Persönliche_Daten!$I$9,IF(C32=5,Persönliche_Daten!$J$9,IF(C32=6,Persönliche_Daten!$K$9))))))+IF(C32=7,Persönliche_Daten!$L$9,IF(C32=1,Persönliche_Daten!$M$9,0))))</f>
        <v>0</v>
      </c>
      <c r="W32" s="397"/>
      <c r="X32" s="437">
        <f t="shared" si="0"/>
        <v>0</v>
      </c>
      <c r="Y32" s="438"/>
      <c r="Z32" s="439">
        <f t="shared" si="25"/>
        <v>0</v>
      </c>
      <c r="AA32" s="440"/>
      <c r="AB32" s="436">
        <f>IF(D32=Persönliche_Daten!$D$24,Persönliche_Daten!$H$24,IF(D32=Persönliche_Daten!$D$26,0,IF(BF32&gt;0,0,IF(C32=2,Persönliche_Daten!$P$9,IF(C32=3,Persönliche_Daten!$Q$9,IF(C32=4,Persönliche_Daten!$R$9,IF(C32=5,Persönliche_Daten!$S$9,IF(C32=6,Persönliche_Daten!$T$9))))))+IF(C32=7,Persönliche_Daten!$U$9,IF(C32=1,Persönliche_Daten!$V$9,0))))</f>
        <v>0</v>
      </c>
      <c r="AC32" s="397"/>
      <c r="AD32" s="437">
        <f t="shared" si="1"/>
        <v>0</v>
      </c>
      <c r="AE32" s="438"/>
      <c r="AF32" s="439">
        <f t="shared" si="4"/>
        <v>0</v>
      </c>
      <c r="AG32" s="440"/>
      <c r="AH32" s="248">
        <f t="shared" si="2"/>
        <v>0</v>
      </c>
      <c r="AI32" s="247">
        <f t="shared" si="3"/>
        <v>0</v>
      </c>
      <c r="AJ32" s="244">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1:75" s="1" customFormat="1" ht="21.75" customHeight="1" x14ac:dyDescent="0.25">
      <c r="B33" s="245">
        <f t="shared" si="18"/>
        <v>46074</v>
      </c>
      <c r="C33" s="246">
        <f t="shared" si="19"/>
        <v>7</v>
      </c>
      <c r="D33" s="210">
        <f t="shared" si="20"/>
        <v>46074</v>
      </c>
      <c r="E33" s="211"/>
      <c r="F33" s="6"/>
      <c r="G33" s="6"/>
      <c r="H33" s="114"/>
      <c r="I33" s="203"/>
      <c r="J33" s="96"/>
      <c r="K33" s="7"/>
      <c r="L33" s="247">
        <f t="shared" si="21"/>
        <v>0</v>
      </c>
      <c r="M33" s="91"/>
      <c r="N33" s="8"/>
      <c r="O33" s="247">
        <f t="shared" si="22"/>
        <v>0</v>
      </c>
      <c r="P33" s="96"/>
      <c r="Q33" s="7"/>
      <c r="R33" s="105">
        <f t="shared" si="27"/>
        <v>0</v>
      </c>
      <c r="S33" s="91"/>
      <c r="T33" s="8"/>
      <c r="U33" s="105">
        <f t="shared" si="24"/>
        <v>0</v>
      </c>
      <c r="V33" s="436">
        <f>IF(D33=Persönliche_Daten!$D$24,Persönliche_Daten!$H$24,IF(D33=Persönliche_Daten!$D$26,Persönliche_Daten!$H$26,IF(BF33&gt;0,0,IF(C33=2,Persönliche_Daten!$G$9,IF(C33=3,Persönliche_Daten!$H$9,IF(C33=4,Persönliche_Daten!$I$9,IF(C33=5,Persönliche_Daten!$J$9,IF(C33=6,Persönliche_Daten!$K$9))))))+IF(C33=7,Persönliche_Daten!$L$9,IF(C33=1,Persönliche_Daten!$M$9,0))))</f>
        <v>0</v>
      </c>
      <c r="W33" s="397"/>
      <c r="X33" s="437">
        <f t="shared" si="0"/>
        <v>0</v>
      </c>
      <c r="Y33" s="438"/>
      <c r="Z33" s="439">
        <f t="shared" si="25"/>
        <v>0</v>
      </c>
      <c r="AA33" s="440"/>
      <c r="AB33" s="436">
        <f>IF(D33=Persönliche_Daten!$D$24,Persönliche_Daten!$H$24,IF(D33=Persönliche_Daten!$D$26,0,IF(BF33&gt;0,0,IF(C33=2,Persönliche_Daten!$P$9,IF(C33=3,Persönliche_Daten!$Q$9,IF(C33=4,Persönliche_Daten!$R$9,IF(C33=5,Persönliche_Daten!$S$9,IF(C33=6,Persönliche_Daten!$T$9))))))+IF(C33=7,Persönliche_Daten!$U$9,IF(C33=1,Persönliche_Daten!$V$9,0))))</f>
        <v>0</v>
      </c>
      <c r="AC33" s="397"/>
      <c r="AD33" s="437">
        <f t="shared" si="1"/>
        <v>0</v>
      </c>
      <c r="AE33" s="438"/>
      <c r="AF33" s="439">
        <f t="shared" si="4"/>
        <v>0</v>
      </c>
      <c r="AG33" s="440"/>
      <c r="AH33" s="248">
        <f>Z33+AF33</f>
        <v>0</v>
      </c>
      <c r="AI33" s="247">
        <f t="shared" si="3"/>
        <v>0</v>
      </c>
      <c r="AJ33" s="244">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1:75" s="1" customFormat="1" ht="21.75" customHeight="1" x14ac:dyDescent="0.25">
      <c r="B34" s="245">
        <f t="shared" si="18"/>
        <v>46075</v>
      </c>
      <c r="C34" s="246">
        <f t="shared" si="19"/>
        <v>1</v>
      </c>
      <c r="D34" s="210">
        <f t="shared" si="20"/>
        <v>46075</v>
      </c>
      <c r="E34" s="211"/>
      <c r="F34" s="6"/>
      <c r="G34" s="6"/>
      <c r="H34" s="114"/>
      <c r="I34" s="203"/>
      <c r="J34" s="96"/>
      <c r="K34" s="7"/>
      <c r="L34" s="247">
        <f t="shared" si="21"/>
        <v>0</v>
      </c>
      <c r="M34" s="91"/>
      <c r="N34" s="8"/>
      <c r="O34" s="247">
        <f t="shared" si="22"/>
        <v>0</v>
      </c>
      <c r="P34" s="96"/>
      <c r="Q34" s="7"/>
      <c r="R34" s="105">
        <f t="shared" si="27"/>
        <v>0</v>
      </c>
      <c r="S34" s="91"/>
      <c r="T34" s="8"/>
      <c r="U34" s="105">
        <f t="shared" si="24"/>
        <v>0</v>
      </c>
      <c r="V34" s="436">
        <f>IF(D34=Persönliche_Daten!$D$24,Persönliche_Daten!$H$24,IF(D34=Persönliche_Daten!$D$26,Persönliche_Daten!$H$26,IF(BF34&gt;0,0,IF(C34=2,Persönliche_Daten!$G$9,IF(C34=3,Persönliche_Daten!$H$9,IF(C34=4,Persönliche_Daten!$I$9,IF(C34=5,Persönliche_Daten!$J$9,IF(C34=6,Persönliche_Daten!$K$9))))))+IF(C34=7,Persönliche_Daten!$L$9,IF(C34=1,Persönliche_Daten!$M$9,0))))</f>
        <v>0</v>
      </c>
      <c r="W34" s="397"/>
      <c r="X34" s="437">
        <f t="shared" si="0"/>
        <v>0</v>
      </c>
      <c r="Y34" s="438"/>
      <c r="Z34" s="439">
        <f t="shared" si="25"/>
        <v>0</v>
      </c>
      <c r="AA34" s="440"/>
      <c r="AB34" s="436">
        <f>IF(D34=Persönliche_Daten!$D$24,Persönliche_Daten!$H$24,IF(D34=Persönliche_Daten!$D$26,0,IF(BF34&gt;0,0,IF(C34=2,Persönliche_Daten!$P$9,IF(C34=3,Persönliche_Daten!$Q$9,IF(C34=4,Persönliche_Daten!$R$9,IF(C34=5,Persönliche_Daten!$S$9,IF(C34=6,Persönliche_Daten!$T$9))))))+IF(C34=7,Persönliche_Daten!$U$9,IF(C34=1,Persönliche_Daten!$V$9,0))))</f>
        <v>0</v>
      </c>
      <c r="AC34" s="397"/>
      <c r="AD34" s="437">
        <f t="shared" si="1"/>
        <v>0</v>
      </c>
      <c r="AE34" s="438"/>
      <c r="AF34" s="439">
        <f t="shared" si="4"/>
        <v>0</v>
      </c>
      <c r="AG34" s="440"/>
      <c r="AH34" s="248">
        <f>Z34+AF34</f>
        <v>0</v>
      </c>
      <c r="AI34" s="247">
        <f t="shared" si="3"/>
        <v>0</v>
      </c>
      <c r="AJ34" s="244">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1:75" s="1" customFormat="1" ht="21.75" customHeight="1" x14ac:dyDescent="0.25">
      <c r="B35" s="245">
        <f t="shared" si="18"/>
        <v>46076</v>
      </c>
      <c r="C35" s="246">
        <f t="shared" si="19"/>
        <v>2</v>
      </c>
      <c r="D35" s="210">
        <f t="shared" si="20"/>
        <v>46076</v>
      </c>
      <c r="E35" s="211"/>
      <c r="F35" s="6"/>
      <c r="G35" s="6"/>
      <c r="H35" s="114"/>
      <c r="I35" s="203"/>
      <c r="J35" s="96"/>
      <c r="K35" s="7"/>
      <c r="L35" s="247">
        <f t="shared" si="21"/>
        <v>0</v>
      </c>
      <c r="M35" s="91"/>
      <c r="N35" s="8"/>
      <c r="O35" s="247">
        <f t="shared" si="22"/>
        <v>0</v>
      </c>
      <c r="P35" s="96"/>
      <c r="Q35" s="7"/>
      <c r="R35" s="105">
        <f t="shared" si="27"/>
        <v>0</v>
      </c>
      <c r="S35" s="91"/>
      <c r="T35" s="8"/>
      <c r="U35" s="105">
        <f t="shared" si="24"/>
        <v>0</v>
      </c>
      <c r="V35" s="436">
        <f>IF(D35=Persönliche_Daten!$D$24,Persönliche_Daten!$H$24,IF(D35=Persönliche_Daten!$D$26,Persönliche_Daten!$H$26,IF(BF35&gt;0,0,IF(C35=2,Persönliche_Daten!$G$9,IF(C35=3,Persönliche_Daten!$H$9,IF(C35=4,Persönliche_Daten!$I$9,IF(C35=5,Persönliche_Daten!$J$9,IF(C35=6,Persönliche_Daten!$K$9))))))+IF(C35=7,Persönliche_Daten!$L$9,IF(C35=1,Persönliche_Daten!$M$9,0))))</f>
        <v>0</v>
      </c>
      <c r="W35" s="397"/>
      <c r="X35" s="437">
        <f t="shared" si="0"/>
        <v>0</v>
      </c>
      <c r="Y35" s="438"/>
      <c r="Z35" s="439">
        <f t="shared" si="25"/>
        <v>0</v>
      </c>
      <c r="AA35" s="440"/>
      <c r="AB35" s="436">
        <f>IF(D35=Persönliche_Daten!$D$24,Persönliche_Daten!$H$24,IF(D35=Persönliche_Daten!$D$26,0,IF(BF35&gt;0,0,IF(C35=2,Persönliche_Daten!$P$9,IF(C35=3,Persönliche_Daten!$Q$9,IF(C35=4,Persönliche_Daten!$R$9,IF(C35=5,Persönliche_Daten!$S$9,IF(C35=6,Persönliche_Daten!$T$9))))))+IF(C35=7,Persönliche_Daten!$U$9,IF(C35=1,Persönliche_Daten!$V$9,0))))</f>
        <v>0</v>
      </c>
      <c r="AC35" s="397"/>
      <c r="AD35" s="437">
        <f t="shared" si="1"/>
        <v>0</v>
      </c>
      <c r="AE35" s="438"/>
      <c r="AF35" s="439">
        <f t="shared" si="4"/>
        <v>0</v>
      </c>
      <c r="AG35" s="440"/>
      <c r="AH35" s="248">
        <f t="shared" si="2"/>
        <v>0</v>
      </c>
      <c r="AI35" s="247">
        <f t="shared" si="3"/>
        <v>0</v>
      </c>
      <c r="AJ35" s="244">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1:75" s="1" customFormat="1" ht="21.75" customHeight="1" x14ac:dyDescent="0.25">
      <c r="B36" s="245">
        <f t="shared" si="18"/>
        <v>46077</v>
      </c>
      <c r="C36" s="246">
        <f t="shared" si="19"/>
        <v>3</v>
      </c>
      <c r="D36" s="210">
        <f t="shared" si="20"/>
        <v>46077</v>
      </c>
      <c r="E36" s="211"/>
      <c r="F36" s="6"/>
      <c r="G36" s="6"/>
      <c r="H36" s="114"/>
      <c r="I36" s="203"/>
      <c r="J36" s="96"/>
      <c r="K36" s="7"/>
      <c r="L36" s="247">
        <f t="shared" si="21"/>
        <v>0</v>
      </c>
      <c r="M36" s="91"/>
      <c r="N36" s="8"/>
      <c r="O36" s="247">
        <f t="shared" si="22"/>
        <v>0</v>
      </c>
      <c r="P36" s="96"/>
      <c r="Q36" s="7"/>
      <c r="R36" s="105">
        <f t="shared" si="27"/>
        <v>0</v>
      </c>
      <c r="S36" s="91"/>
      <c r="T36" s="8"/>
      <c r="U36" s="105">
        <f t="shared" si="24"/>
        <v>0</v>
      </c>
      <c r="V36" s="436">
        <f>IF(D36=Persönliche_Daten!$D$24,Persönliche_Daten!$H$24,IF(D36=Persönliche_Daten!$D$26,Persönliche_Daten!$H$26,IF(BF36&gt;0,0,IF(C36=2,Persönliche_Daten!$G$9,IF(C36=3,Persönliche_Daten!$H$9,IF(C36=4,Persönliche_Daten!$I$9,IF(C36=5,Persönliche_Daten!$J$9,IF(C36=6,Persönliche_Daten!$K$9))))))+IF(C36=7,Persönliche_Daten!$L$9,IF(C36=1,Persönliche_Daten!$M$9,0))))</f>
        <v>0</v>
      </c>
      <c r="W36" s="397"/>
      <c r="X36" s="437">
        <f t="shared" si="0"/>
        <v>0</v>
      </c>
      <c r="Y36" s="438"/>
      <c r="Z36" s="439">
        <f t="shared" si="25"/>
        <v>0</v>
      </c>
      <c r="AA36" s="440"/>
      <c r="AB36" s="436">
        <f>IF(D36=Persönliche_Daten!$D$24,Persönliche_Daten!$H$24,IF(D36=Persönliche_Daten!$D$26,0,IF(BF36&gt;0,0,IF(C36=2,Persönliche_Daten!$P$9,IF(C36=3,Persönliche_Daten!$Q$9,IF(C36=4,Persönliche_Daten!$R$9,IF(C36=5,Persönliche_Daten!$S$9,IF(C36=6,Persönliche_Daten!$T$9))))))+IF(C36=7,Persönliche_Daten!$U$9,IF(C36=1,Persönliche_Daten!$V$9,0))))</f>
        <v>0</v>
      </c>
      <c r="AC36" s="397"/>
      <c r="AD36" s="437">
        <f t="shared" si="1"/>
        <v>0</v>
      </c>
      <c r="AE36" s="438"/>
      <c r="AF36" s="439">
        <f t="shared" si="4"/>
        <v>0</v>
      </c>
      <c r="AG36" s="440"/>
      <c r="AH36" s="248">
        <f>Z36+AF36</f>
        <v>0</v>
      </c>
      <c r="AI36" s="247">
        <f t="shared" si="3"/>
        <v>0</v>
      </c>
      <c r="AJ36" s="244">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1:75" s="1" customFormat="1" ht="21.75" customHeight="1" x14ac:dyDescent="0.25">
      <c r="B37" s="245">
        <f t="shared" si="18"/>
        <v>46078</v>
      </c>
      <c r="C37" s="246">
        <f t="shared" si="19"/>
        <v>4</v>
      </c>
      <c r="D37" s="210">
        <f t="shared" si="20"/>
        <v>46078</v>
      </c>
      <c r="E37" s="211"/>
      <c r="F37" s="6"/>
      <c r="G37" s="6"/>
      <c r="H37" s="114"/>
      <c r="I37" s="203"/>
      <c r="J37" s="96"/>
      <c r="K37" s="7"/>
      <c r="L37" s="247">
        <f t="shared" si="21"/>
        <v>0</v>
      </c>
      <c r="M37" s="91"/>
      <c r="N37" s="8"/>
      <c r="O37" s="247">
        <f t="shared" si="22"/>
        <v>0</v>
      </c>
      <c r="P37" s="96"/>
      <c r="Q37" s="7"/>
      <c r="R37" s="105">
        <f t="shared" si="27"/>
        <v>0</v>
      </c>
      <c r="S37" s="91"/>
      <c r="T37" s="8"/>
      <c r="U37" s="105">
        <f t="shared" si="24"/>
        <v>0</v>
      </c>
      <c r="V37" s="436">
        <f>IF(D37=Persönliche_Daten!$D$24,Persönliche_Daten!$H$24,IF(D37=Persönliche_Daten!$D$26,Persönliche_Daten!$H$26,IF(BF37&gt;0,0,IF(C37=2,Persönliche_Daten!$G$9,IF(C37=3,Persönliche_Daten!$H$9,IF(C37=4,Persönliche_Daten!$I$9,IF(C37=5,Persönliche_Daten!$J$9,IF(C37=6,Persönliche_Daten!$K$9))))))+IF(C37=7,Persönliche_Daten!$L$9,IF(C37=1,Persönliche_Daten!$M$9,0))))</f>
        <v>0</v>
      </c>
      <c r="W37" s="397"/>
      <c r="X37" s="437">
        <f t="shared" si="0"/>
        <v>0</v>
      </c>
      <c r="Y37" s="438"/>
      <c r="Z37" s="439">
        <f t="shared" si="25"/>
        <v>0</v>
      </c>
      <c r="AA37" s="440"/>
      <c r="AB37" s="436">
        <f>IF(D37=Persönliche_Daten!$D$24,Persönliche_Daten!$H$24,IF(D37=Persönliche_Daten!$D$26,0,IF(BF37&gt;0,0,IF(C37=2,Persönliche_Daten!$P$9,IF(C37=3,Persönliche_Daten!$Q$9,IF(C37=4,Persönliche_Daten!$R$9,IF(C37=5,Persönliche_Daten!$S$9,IF(C37=6,Persönliche_Daten!$T$9))))))+IF(C37=7,Persönliche_Daten!$U$9,IF(C37=1,Persönliche_Daten!$V$9,0))))</f>
        <v>0</v>
      </c>
      <c r="AC37" s="397"/>
      <c r="AD37" s="437">
        <f t="shared" si="1"/>
        <v>0</v>
      </c>
      <c r="AE37" s="438"/>
      <c r="AF37" s="439">
        <f t="shared" si="4"/>
        <v>0</v>
      </c>
      <c r="AG37" s="440"/>
      <c r="AH37" s="248">
        <f>Z37+AF37</f>
        <v>0</v>
      </c>
      <c r="AI37" s="247">
        <f t="shared" si="3"/>
        <v>0</v>
      </c>
      <c r="AJ37" s="244">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1:75" s="1" customFormat="1" ht="21.75" customHeight="1" x14ac:dyDescent="0.25">
      <c r="B38" s="245">
        <f t="shared" si="18"/>
        <v>46079</v>
      </c>
      <c r="C38" s="246">
        <f t="shared" si="19"/>
        <v>5</v>
      </c>
      <c r="D38" s="210">
        <f t="shared" si="20"/>
        <v>46079</v>
      </c>
      <c r="E38" s="211"/>
      <c r="F38" s="6"/>
      <c r="G38" s="6"/>
      <c r="H38" s="114"/>
      <c r="I38" s="203"/>
      <c r="J38" s="96"/>
      <c r="K38" s="7"/>
      <c r="L38" s="247">
        <f>(K38-J38)*24</f>
        <v>0</v>
      </c>
      <c r="M38" s="91"/>
      <c r="N38" s="8"/>
      <c r="O38" s="247">
        <f t="shared" si="22"/>
        <v>0</v>
      </c>
      <c r="P38" s="96"/>
      <c r="Q38" s="7"/>
      <c r="R38" s="105">
        <f t="shared" si="27"/>
        <v>0</v>
      </c>
      <c r="S38" s="91"/>
      <c r="T38" s="8"/>
      <c r="U38" s="105">
        <f t="shared" si="24"/>
        <v>0</v>
      </c>
      <c r="V38" s="436">
        <f>IF(D38=Persönliche_Daten!$D$24,Persönliche_Daten!$H$24,IF(D38=Persönliche_Daten!$D$26,Persönliche_Daten!$H$26,IF(BF38&gt;0,0,IF(C38=2,Persönliche_Daten!$G$9,IF(C38=3,Persönliche_Daten!$H$9,IF(C38=4,Persönliche_Daten!$I$9,IF(C38=5,Persönliche_Daten!$J$9,IF(C38=6,Persönliche_Daten!$K$9))))))+IF(C38=7,Persönliche_Daten!$L$9,IF(C38=1,Persönliche_Daten!$M$9,0))))</f>
        <v>0</v>
      </c>
      <c r="W38" s="397"/>
      <c r="X38" s="437">
        <f t="shared" si="0"/>
        <v>0</v>
      </c>
      <c r="Y38" s="438"/>
      <c r="Z38" s="439">
        <f t="shared" si="25"/>
        <v>0</v>
      </c>
      <c r="AA38" s="440"/>
      <c r="AB38" s="436">
        <f>IF(D38=Persönliche_Daten!$D$24,Persönliche_Daten!$H$24,IF(D38=Persönliche_Daten!$D$26,0,IF(BF38&gt;0,0,IF(C38=2,Persönliche_Daten!$P$9,IF(C38=3,Persönliche_Daten!$Q$9,IF(C38=4,Persönliche_Daten!$R$9,IF(C38=5,Persönliche_Daten!$S$9,IF(C38=6,Persönliche_Daten!$T$9))))))+IF(C38=7,Persönliche_Daten!$U$9,IF(C38=1,Persönliche_Daten!$V$9,0))))</f>
        <v>0</v>
      </c>
      <c r="AC38" s="397"/>
      <c r="AD38" s="437">
        <f t="shared" si="1"/>
        <v>0</v>
      </c>
      <c r="AE38" s="438"/>
      <c r="AF38" s="439">
        <f t="shared" si="4"/>
        <v>0</v>
      </c>
      <c r="AG38" s="440"/>
      <c r="AH38" s="248">
        <f>Z38+AF38</f>
        <v>0</v>
      </c>
      <c r="AI38" s="247">
        <f t="shared" si="3"/>
        <v>0</v>
      </c>
      <c r="AJ38" s="244">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1:75" s="1" customFormat="1" ht="21.75" customHeight="1" x14ac:dyDescent="0.25">
      <c r="B39" s="245">
        <f t="shared" si="18"/>
        <v>46080</v>
      </c>
      <c r="C39" s="246">
        <f t="shared" si="19"/>
        <v>6</v>
      </c>
      <c r="D39" s="210">
        <f t="shared" si="20"/>
        <v>46080</v>
      </c>
      <c r="E39" s="211"/>
      <c r="F39" s="6"/>
      <c r="G39" s="6"/>
      <c r="H39" s="114"/>
      <c r="I39" s="203"/>
      <c r="J39" s="96"/>
      <c r="K39" s="7"/>
      <c r="L39" s="247">
        <f t="shared" si="21"/>
        <v>0</v>
      </c>
      <c r="M39" s="91"/>
      <c r="N39" s="8"/>
      <c r="O39" s="247">
        <f t="shared" si="22"/>
        <v>0</v>
      </c>
      <c r="P39" s="96"/>
      <c r="Q39" s="7"/>
      <c r="R39" s="105">
        <f t="shared" si="27"/>
        <v>0</v>
      </c>
      <c r="S39" s="91"/>
      <c r="T39" s="8"/>
      <c r="U39" s="105">
        <f t="shared" si="24"/>
        <v>0</v>
      </c>
      <c r="V39" s="436">
        <f>IF(D39=Persönliche_Daten!$D$24,Persönliche_Daten!$H$24,IF(D39=Persönliche_Daten!$D$26,Persönliche_Daten!$H$26,IF(BF39&gt;0,0,IF(C39=2,Persönliche_Daten!$G$9,IF(C39=3,Persönliche_Daten!$H$9,IF(C39=4,Persönliche_Daten!$I$9,IF(C39=5,Persönliche_Daten!$J$9,IF(C39=6,Persönliche_Daten!$K$9))))))+IF(C39=7,Persönliche_Daten!$L$9,IF(C39=1,Persönliche_Daten!$M$9,0))))</f>
        <v>0</v>
      </c>
      <c r="W39" s="397"/>
      <c r="X39" s="437">
        <f t="shared" si="0"/>
        <v>0</v>
      </c>
      <c r="Y39" s="438"/>
      <c r="Z39" s="439">
        <f t="shared" si="25"/>
        <v>0</v>
      </c>
      <c r="AA39" s="440"/>
      <c r="AB39" s="436">
        <f>IF(D39=Persönliche_Daten!$D$24,Persönliche_Daten!$H$24,IF(D39=Persönliche_Daten!$D$26,0,IF(BF39&gt;0,0,IF(C39=2,Persönliche_Daten!$P$9,IF(C39=3,Persönliche_Daten!$Q$9,IF(C39=4,Persönliche_Daten!$R$9,IF(C39=5,Persönliche_Daten!$S$9,IF(C39=6,Persönliche_Daten!$T$9))))))+IF(C39=7,Persönliche_Daten!$U$9,IF(C39=1,Persönliche_Daten!$V$9,0))))</f>
        <v>0</v>
      </c>
      <c r="AC39" s="397"/>
      <c r="AD39" s="437">
        <f t="shared" si="1"/>
        <v>0</v>
      </c>
      <c r="AE39" s="438"/>
      <c r="AF39" s="439">
        <f t="shared" si="4"/>
        <v>0</v>
      </c>
      <c r="AG39" s="440"/>
      <c r="AH39" s="248">
        <f t="shared" si="2"/>
        <v>0</v>
      </c>
      <c r="AI39" s="247">
        <f t="shared" si="3"/>
        <v>0</v>
      </c>
      <c r="AJ39" s="244">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1:75" s="1" customFormat="1" ht="21.75" customHeight="1" x14ac:dyDescent="0.25">
      <c r="B40" s="245">
        <f t="shared" si="18"/>
        <v>46081</v>
      </c>
      <c r="C40" s="246">
        <f t="shared" si="19"/>
        <v>7</v>
      </c>
      <c r="D40" s="210">
        <f t="shared" si="20"/>
        <v>46081</v>
      </c>
      <c r="E40" s="211"/>
      <c r="F40" s="6"/>
      <c r="G40" s="6"/>
      <c r="H40" s="114"/>
      <c r="I40" s="203"/>
      <c r="J40" s="96"/>
      <c r="K40" s="7"/>
      <c r="L40" s="247">
        <f t="shared" si="21"/>
        <v>0</v>
      </c>
      <c r="M40" s="91"/>
      <c r="N40" s="8"/>
      <c r="O40" s="247">
        <f t="shared" si="22"/>
        <v>0</v>
      </c>
      <c r="P40" s="96"/>
      <c r="Q40" s="7"/>
      <c r="R40" s="105">
        <f t="shared" si="27"/>
        <v>0</v>
      </c>
      <c r="S40" s="91"/>
      <c r="T40" s="8"/>
      <c r="U40" s="105">
        <f t="shared" si="24"/>
        <v>0</v>
      </c>
      <c r="V40" s="436">
        <f>IF(D40=Persönliche_Daten!$D$24,Persönliche_Daten!$H$24,IF(D40=Persönliche_Daten!$D$26,Persönliche_Daten!$H$26,IF(BF40&gt;0,0,IF(C40=2,Persönliche_Daten!$G$9,IF(C40=3,Persönliche_Daten!$H$9,IF(C40=4,Persönliche_Daten!$I$9,IF(C40=5,Persönliche_Daten!$J$9,IF(C40=6,Persönliche_Daten!$K$9))))))+IF(C40=7,Persönliche_Daten!$L$9,IF(C40=1,Persönliche_Daten!$M$9,0))))</f>
        <v>0</v>
      </c>
      <c r="W40" s="397"/>
      <c r="X40" s="437">
        <f t="shared" si="0"/>
        <v>0</v>
      </c>
      <c r="Y40" s="438"/>
      <c r="Z40" s="439">
        <f t="shared" si="25"/>
        <v>0</v>
      </c>
      <c r="AA40" s="440"/>
      <c r="AB40" s="436">
        <f>IF(D40=Persönliche_Daten!$D$24,Persönliche_Daten!$H$24,IF(D40=Persönliche_Daten!$D$26,0,IF(BF40&gt;0,0,IF(C40=2,Persönliche_Daten!$P$9,IF(C40=3,Persönliche_Daten!$Q$9,IF(C40=4,Persönliche_Daten!$R$9,IF(C40=5,Persönliche_Daten!$S$9,IF(C40=6,Persönliche_Daten!$T$9))))))+IF(C40=7,Persönliche_Daten!$U$9,IF(C40=1,Persönliche_Daten!$V$9,0))))</f>
        <v>0</v>
      </c>
      <c r="AC40" s="397"/>
      <c r="AD40" s="437">
        <f t="shared" si="1"/>
        <v>0</v>
      </c>
      <c r="AE40" s="438"/>
      <c r="AF40" s="439">
        <f t="shared" si="4"/>
        <v>0</v>
      </c>
      <c r="AG40" s="440"/>
      <c r="AH40" s="248">
        <f t="shared" si="2"/>
        <v>0</v>
      </c>
      <c r="AI40" s="247">
        <f t="shared" si="3"/>
        <v>0</v>
      </c>
      <c r="AJ40" s="244">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1:75" s="1" customFormat="1" ht="21.75" customHeight="1" x14ac:dyDescent="0.25">
      <c r="A41" s="1">
        <v>1</v>
      </c>
      <c r="B41" s="245">
        <f>IF(Persönliche_Daten!AC2="nein",0,B40+1)</f>
        <v>0</v>
      </c>
      <c r="C41" s="246">
        <f t="shared" ref="C41" si="28">WEEKDAY(B41)</f>
        <v>7</v>
      </c>
      <c r="D41" s="210">
        <f>IF(Persönliche_Daten!AC2="nein",0,D40+1)</f>
        <v>0</v>
      </c>
      <c r="E41" s="211"/>
      <c r="F41" s="6"/>
      <c r="G41" s="6"/>
      <c r="H41" s="114"/>
      <c r="I41" s="203"/>
      <c r="J41" s="96"/>
      <c r="K41" s="7"/>
      <c r="L41" s="247">
        <f>(K41-J41)*24</f>
        <v>0</v>
      </c>
      <c r="M41" s="91"/>
      <c r="N41" s="8"/>
      <c r="O41" s="247">
        <f>(N41-M41)*24</f>
        <v>0</v>
      </c>
      <c r="P41" s="96"/>
      <c r="Q41" s="7"/>
      <c r="R41" s="105">
        <f t="shared" si="27"/>
        <v>0</v>
      </c>
      <c r="S41" s="91"/>
      <c r="T41" s="8"/>
      <c r="U41" s="105">
        <f t="shared" si="24"/>
        <v>0</v>
      </c>
      <c r="V41" s="436">
        <f>IF(D41=Persönliche_Daten!$D$24,Persönliche_Daten!$H$24,IF(D41=Persönliche_Daten!$D$26,Persönliche_Daten!$H$26,IF(BF41&gt;0,0,IF(C41=2,Persönliche_Daten!$G$9,IF(C41=3,Persönliche_Daten!$H$9,IF(C41=4,Persönliche_Daten!$I$9,IF(C41=5,Persönliche_Daten!$J$9,IF(C41=6,Persönliche_Daten!$K$9))))))+IF(C41=7,Persönliche_Daten!$L$9,IF(C41=1,Persönliche_Daten!$M$9,0))))</f>
        <v>0</v>
      </c>
      <c r="W41" s="397"/>
      <c r="X41" s="437">
        <f t="shared" si="0"/>
        <v>0</v>
      </c>
      <c r="Y41" s="438"/>
      <c r="Z41" s="439">
        <f>IF(OR(V41&gt;0,X41&lt;&gt;0),ROUND(X41-V41,2),0)</f>
        <v>0</v>
      </c>
      <c r="AA41" s="440"/>
      <c r="AB41" s="436">
        <f>IF(D41=Persönliche_Daten!$D$24,Persönliche_Daten!$H$24,IF(D41=Persönliche_Daten!$D$26,0,IF(BF41&gt;0,0,IF(C41=2,Persönliche_Daten!$P$9,IF(C41=3,Persönliche_Daten!$Q$9,IF(C41=4,Persönliche_Daten!$R$9,IF(C41=5,Persönliche_Daten!$S$9,IF(C41=6,Persönliche_Daten!$T$9))))))+IF(C41=7,Persönliche_Daten!$U$9,IF(C41=1,Persönliche_Daten!$V$9,0))))</f>
        <v>0</v>
      </c>
      <c r="AC41" s="397"/>
      <c r="AD41" s="437">
        <f t="shared" si="1"/>
        <v>0</v>
      </c>
      <c r="AE41" s="438"/>
      <c r="AF41" s="439">
        <f t="shared" si="4"/>
        <v>0</v>
      </c>
      <c r="AG41" s="440"/>
      <c r="AH41" s="248">
        <f t="shared" si="2"/>
        <v>0</v>
      </c>
      <c r="AI41" s="247">
        <f t="shared" si="3"/>
        <v>0</v>
      </c>
      <c r="AJ41" s="244">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1:75" s="1" customFormat="1" ht="21.75" customHeight="1" x14ac:dyDescent="0.25">
      <c r="B42" s="245"/>
      <c r="C42" s="246"/>
      <c r="D42" s="210"/>
      <c r="E42" s="211"/>
      <c r="F42" s="6"/>
      <c r="G42" s="6"/>
      <c r="H42" s="114"/>
      <c r="I42" s="203"/>
      <c r="J42" s="96"/>
      <c r="K42" s="7"/>
      <c r="L42" s="247">
        <f t="shared" si="21"/>
        <v>0</v>
      </c>
      <c r="M42" s="91"/>
      <c r="N42" s="8"/>
      <c r="O42" s="247">
        <f>(N42-M42)*24</f>
        <v>0</v>
      </c>
      <c r="P42" s="96"/>
      <c r="Q42" s="7"/>
      <c r="R42" s="105">
        <f t="shared" si="27"/>
        <v>0</v>
      </c>
      <c r="S42" s="91"/>
      <c r="T42" s="8"/>
      <c r="U42" s="105">
        <f t="shared" si="24"/>
        <v>0</v>
      </c>
      <c r="V42" s="436">
        <f>IF(D42=Persönliche_Daten!$D$24,Persönliche_Daten!$H$24,IF(D42=Persönliche_Daten!$D$26,Persönliche_Daten!$H$26,IF(BF42&gt;0,0,IF(C42=2,Persönliche_Daten!$G$9,IF(C42=3,Persönliche_Daten!$H$9,IF(C42=4,Persönliche_Daten!$I$9,IF(C42=5,Persönliche_Daten!$J$9,IF(C42=6,Persönliche_Daten!$K$9))))))+IF(C42=7,Persönliche_Daten!$L$9,IF(C42=1,Persönliche_Daten!$M$9,0))))</f>
        <v>0</v>
      </c>
      <c r="W42" s="397"/>
      <c r="X42" s="437">
        <f t="shared" si="0"/>
        <v>0</v>
      </c>
      <c r="Y42" s="438"/>
      <c r="Z42" s="439">
        <f t="shared" si="25"/>
        <v>0</v>
      </c>
      <c r="AA42" s="440"/>
      <c r="AB42" s="436">
        <f>IF(D42=Persönliche_Daten!$D$24,Persönliche_Daten!$H$24,IF(D42=Persönliche_Daten!$D$26,0,IF(BF42&gt;0,0,IF(C42=2,Persönliche_Daten!$P$9,IF(C42=3,Persönliche_Daten!$Q$9,IF(C42=4,Persönliche_Daten!$R$9,IF(C42=5,Persönliche_Daten!$S$9,IF(C42=6,Persönliche_Daten!$T$9))))))+IF(C42=7,Persönliche_Daten!$U$9,IF(C42=1,Persönliche_Daten!$V$9,0))))</f>
        <v>0</v>
      </c>
      <c r="AC42" s="397"/>
      <c r="AD42" s="437">
        <f t="shared" si="1"/>
        <v>0</v>
      </c>
      <c r="AE42" s="438"/>
      <c r="AF42" s="439">
        <f t="shared" si="4"/>
        <v>0</v>
      </c>
      <c r="AG42" s="440"/>
      <c r="AH42" s="248">
        <f t="shared" si="2"/>
        <v>0</v>
      </c>
      <c r="AI42" s="247">
        <f>ROUND(AH42+AI41,2)</f>
        <v>0</v>
      </c>
      <c r="AJ42" s="244">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1:75" s="1" customFormat="1" ht="21.75" customHeight="1" x14ac:dyDescent="0.25">
      <c r="B43" s="249"/>
      <c r="C43" s="250"/>
      <c r="D43" s="212"/>
      <c r="E43" s="213"/>
      <c r="F43" s="117"/>
      <c r="G43" s="117"/>
      <c r="H43" s="118"/>
      <c r="I43" s="203"/>
      <c r="J43" s="97"/>
      <c r="K43" s="98"/>
      <c r="L43" s="251">
        <f t="shared" si="21"/>
        <v>0</v>
      </c>
      <c r="M43" s="99"/>
      <c r="N43" s="100"/>
      <c r="O43" s="251">
        <f t="shared" si="22"/>
        <v>0</v>
      </c>
      <c r="P43" s="97"/>
      <c r="Q43" s="98"/>
      <c r="R43" s="106">
        <f t="shared" si="27"/>
        <v>0</v>
      </c>
      <c r="S43" s="99"/>
      <c r="T43" s="100"/>
      <c r="U43" s="106">
        <f t="shared" si="24"/>
        <v>0</v>
      </c>
      <c r="V43" s="445">
        <f>IF(D43=Persönliche_Daten!$D$24,Persönliche_Daten!$H$24,IF(D43=Persönliche_Daten!$D$26,Persönliche_Daten!$H$26,IF(BF43&gt;0,0,IF(C43=2,Persönliche_Daten!$G$9,IF(C43=3,Persönliche_Daten!$H$9,IF(C43=4,Persönliche_Daten!$I$9,IF(C43=5,Persönliche_Daten!$J$9,IF(C43=6,Persönliche_Daten!$K$9))))))+IF(C43=7,Persönliche_Daten!$L$9,IF(C43=1,Persönliche_Daten!$M$9,0))))</f>
        <v>0</v>
      </c>
      <c r="W43" s="421"/>
      <c r="X43" s="446">
        <f t="shared" si="0"/>
        <v>0</v>
      </c>
      <c r="Y43" s="447"/>
      <c r="Z43" s="448">
        <f>IF(OR(V43&gt;0,X43&lt;&gt;0),ROUND(X43-V43,2),0)</f>
        <v>0</v>
      </c>
      <c r="AA43" s="449"/>
      <c r="AB43" s="445">
        <f>IF(D43=Persönliche_Daten!$D$24,Persönliche_Daten!$H$24,IF(D43=Persönliche_Daten!$D$26,0,IF(BF43&gt;0,0,IF(C43=2,Persönliche_Daten!$P$9,IF(C43=3,Persönliche_Daten!$Q$9,IF(C43=4,Persönliche_Daten!$R$9,IF(C43=5,Persönliche_Daten!$S$9,IF(C43=6,Persönliche_Daten!$T$9))))))+IF(C43=7,Persönliche_Daten!$U$9,IF(C43=1,Persönliche_Daten!$V$9,0))))</f>
        <v>0</v>
      </c>
      <c r="AC43" s="421"/>
      <c r="AD43" s="446">
        <f t="shared" si="1"/>
        <v>0</v>
      </c>
      <c r="AE43" s="447"/>
      <c r="AF43" s="448">
        <f t="shared" si="4"/>
        <v>0</v>
      </c>
      <c r="AG43" s="449"/>
      <c r="AH43" s="252">
        <f t="shared" si="2"/>
        <v>0</v>
      </c>
      <c r="AI43" s="251">
        <f>ROUND(AH43+AI42,2)</f>
        <v>0</v>
      </c>
      <c r="AJ43" s="244">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1:75" s="1" customFormat="1" ht="15" customHeight="1" x14ac:dyDescent="0.25">
      <c r="B44" s="4"/>
      <c r="H44" s="3" t="s">
        <v>21</v>
      </c>
      <c r="K44" s="412"/>
      <c r="L44" s="412"/>
      <c r="M44" s="216"/>
      <c r="N44" s="413"/>
      <c r="O44" s="413"/>
      <c r="P44" s="217"/>
      <c r="Q44" s="217"/>
      <c r="R44" s="217"/>
      <c r="S44" s="216"/>
      <c r="T44" s="464"/>
      <c r="U44" s="465"/>
      <c r="V44" s="450">
        <f>SUM(V13:W43)</f>
        <v>0</v>
      </c>
      <c r="W44" s="451"/>
      <c r="X44" s="450">
        <f>SUM(X13:Y43)</f>
        <v>0</v>
      </c>
      <c r="Y44" s="451"/>
      <c r="Z44" s="452">
        <f>X44-V44</f>
        <v>0</v>
      </c>
      <c r="AA44" s="453"/>
      <c r="AB44" s="450">
        <f>SUM(AB13:AC43)</f>
        <v>0</v>
      </c>
      <c r="AC44" s="451"/>
      <c r="AD44" s="450">
        <f>SUM(AD13:AE43)</f>
        <v>0</v>
      </c>
      <c r="AE44" s="451"/>
      <c r="AF44" s="452">
        <f>AD44-AB44</f>
        <v>0</v>
      </c>
      <c r="AG44" s="453"/>
      <c r="AH44" s="253">
        <f>Z44+AF44</f>
        <v>0</v>
      </c>
      <c r="AI44" s="254">
        <f>AI43</f>
        <v>0</v>
      </c>
      <c r="AJ44" s="216"/>
      <c r="AK44" s="218">
        <f>SUM(AK13:AK43)</f>
        <v>0</v>
      </c>
      <c r="AL44" s="216"/>
      <c r="AM44" s="216"/>
      <c r="AN44" s="216"/>
      <c r="AO44" s="393"/>
      <c r="AP44" s="393"/>
      <c r="BW44" s="205"/>
    </row>
    <row r="45" spans="1: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255"/>
      <c r="AD45" s="216"/>
      <c r="AE45" s="219"/>
      <c r="AF45" s="216"/>
      <c r="AG45" s="216"/>
      <c r="AH45" s="216"/>
      <c r="AI45" s="220"/>
      <c r="AJ45" s="206"/>
    </row>
    <row r="46" spans="1:75" s="1" customFormat="1" ht="15" customHeight="1" x14ac:dyDescent="0.25">
      <c r="B46" s="4"/>
      <c r="H46" s="221" t="s">
        <v>22</v>
      </c>
      <c r="S46" s="222"/>
      <c r="X46" s="441">
        <f>SUM(X13:Y43)/24</f>
        <v>0</v>
      </c>
      <c r="Y46" s="442"/>
      <c r="AB46" s="222"/>
      <c r="AC46" s="222"/>
      <c r="AD46" s="443">
        <f>SUM(AD13:AE43)/24</f>
        <v>0</v>
      </c>
      <c r="AE46" s="388"/>
      <c r="AF46" s="256">
        <f>X46+AD46</f>
        <v>0</v>
      </c>
      <c r="AG46" s="3"/>
      <c r="AH46" s="377">
        <f>AI44</f>
        <v>0</v>
      </c>
      <c r="AI46" s="378"/>
      <c r="AJ46" s="3"/>
      <c r="AN46" s="223">
        <f>AM46-AM46-AM46</f>
        <v>0</v>
      </c>
      <c r="AO46" s="444"/>
      <c r="AP46" s="444"/>
      <c r="BU46" s="1">
        <v>0</v>
      </c>
    </row>
    <row r="47" spans="1:75" s="1" customFormat="1" ht="28.5" customHeight="1" x14ac:dyDescent="0.3">
      <c r="B47" s="4"/>
      <c r="H47" s="221"/>
      <c r="S47" s="222"/>
      <c r="X47" s="257"/>
      <c r="Y47" s="257"/>
      <c r="Z47" s="258" t="s">
        <v>121</v>
      </c>
      <c r="AA47" s="258"/>
      <c r="AB47" s="222"/>
      <c r="AC47" s="222"/>
      <c r="AD47" s="217"/>
      <c r="AE47" s="3"/>
      <c r="AF47" s="258" t="s">
        <v>122</v>
      </c>
      <c r="AG47" s="3"/>
      <c r="AH47" s="258" t="s">
        <v>120</v>
      </c>
      <c r="AI47" s="259"/>
      <c r="AJ47" s="3"/>
      <c r="AN47" s="223"/>
      <c r="AO47" s="222"/>
      <c r="AP47" s="222"/>
    </row>
    <row r="48" spans="1:75" s="1" customFormat="1" ht="15" customHeight="1" x14ac:dyDescent="0.25">
      <c r="B48" s="4"/>
      <c r="Y48" s="3" t="s">
        <v>114</v>
      </c>
      <c r="Z48" s="434"/>
      <c r="AA48" s="435"/>
      <c r="AE48" s="3" t="s">
        <v>115</v>
      </c>
      <c r="AF48" s="434"/>
      <c r="AG48" s="435"/>
      <c r="AH48" s="377">
        <f>Z48+AF48</f>
        <v>0</v>
      </c>
      <c r="AI48" s="378"/>
      <c r="AN48" s="224"/>
    </row>
    <row r="49" spans="2:42" s="1" customFormat="1" ht="15" customHeight="1" x14ac:dyDescent="0.25">
      <c r="B49" s="4"/>
      <c r="Y49" s="3" t="s">
        <v>112</v>
      </c>
      <c r="Z49" s="391">
        <f>Januar!Z50</f>
        <v>0</v>
      </c>
      <c r="AA49" s="392"/>
      <c r="AE49" s="3" t="s">
        <v>113</v>
      </c>
      <c r="AF49" s="391">
        <f>Januar!AF50</f>
        <v>0</v>
      </c>
      <c r="AG49" s="392"/>
      <c r="AH49" s="377">
        <f>Z49+AF49</f>
        <v>0</v>
      </c>
      <c r="AI49" s="378"/>
      <c r="AN49" s="224"/>
    </row>
    <row r="50" spans="2:42" s="1" customFormat="1" ht="15" customHeight="1" x14ac:dyDescent="0.25">
      <c r="B50" s="4"/>
      <c r="Y50" s="3" t="s">
        <v>116</v>
      </c>
      <c r="Z50" s="431">
        <f>Z44+Z49-Z48</f>
        <v>0</v>
      </c>
      <c r="AA50" s="432"/>
      <c r="AE50" s="3" t="s">
        <v>117</v>
      </c>
      <c r="AF50" s="431">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260"/>
      <c r="AD56" s="230"/>
      <c r="AE56" s="231"/>
      <c r="AF56" s="230"/>
      <c r="AG56" s="230"/>
      <c r="AH56" s="230"/>
      <c r="AI56" s="232"/>
    </row>
    <row r="76" spans="27:28" x14ac:dyDescent="0.25">
      <c r="AA76" s="425"/>
      <c r="AB76" s="425"/>
    </row>
    <row r="78" spans="27:28" x14ac:dyDescent="0.25">
      <c r="AA78" s="433"/>
      <c r="AB78" s="433"/>
    </row>
    <row r="79" spans="27:28" x14ac:dyDescent="0.25">
      <c r="AA79" s="429"/>
      <c r="AB79" s="429"/>
    </row>
    <row r="80" spans="27:28" x14ac:dyDescent="0.25">
      <c r="AA80" s="429"/>
      <c r="AB80" s="429"/>
    </row>
    <row r="81" spans="27:28" x14ac:dyDescent="0.25">
      <c r="AA81" s="429"/>
      <c r="AB81" s="429"/>
    </row>
    <row r="82" spans="27:28" x14ac:dyDescent="0.25">
      <c r="AA82" s="429"/>
      <c r="AB82" s="429"/>
    </row>
    <row r="83" spans="27:28" x14ac:dyDescent="0.25">
      <c r="AA83" s="429"/>
      <c r="AB83" s="429"/>
    </row>
    <row r="84" spans="27:28" x14ac:dyDescent="0.25">
      <c r="AA84" s="429"/>
      <c r="AB84" s="429"/>
    </row>
    <row r="85" spans="27:28" x14ac:dyDescent="0.25">
      <c r="AA85" s="429"/>
      <c r="AB85" s="429"/>
    </row>
    <row r="86" spans="27:28" x14ac:dyDescent="0.25">
      <c r="AA86" s="429"/>
      <c r="AB86" s="429"/>
    </row>
    <row r="87" spans="27:28" x14ac:dyDescent="0.25">
      <c r="AA87" s="429"/>
      <c r="AB87" s="429"/>
    </row>
    <row r="88" spans="27:28" x14ac:dyDescent="0.25">
      <c r="AA88" s="429"/>
      <c r="AB88" s="429"/>
    </row>
    <row r="89" spans="27:28" x14ac:dyDescent="0.25">
      <c r="AA89" s="429"/>
      <c r="AB89" s="429"/>
    </row>
    <row r="90" spans="27:28" x14ac:dyDescent="0.25">
      <c r="AA90" s="429"/>
      <c r="AB90" s="429"/>
    </row>
    <row r="91" spans="27:28" x14ac:dyDescent="0.25">
      <c r="AA91" s="429"/>
      <c r="AB91" s="429"/>
    </row>
    <row r="92" spans="27:28" x14ac:dyDescent="0.25">
      <c r="AA92" s="429"/>
      <c r="AB92" s="429"/>
    </row>
    <row r="93" spans="27:28" x14ac:dyDescent="0.25">
      <c r="AA93" s="429"/>
      <c r="AB93" s="429"/>
    </row>
    <row r="94" spans="27:28" x14ac:dyDescent="0.25">
      <c r="AA94" s="429"/>
      <c r="AB94" s="429"/>
    </row>
    <row r="95" spans="27:28" x14ac:dyDescent="0.25">
      <c r="AA95" s="429"/>
      <c r="AB95" s="429"/>
    </row>
    <row r="96" spans="27:28" x14ac:dyDescent="0.25">
      <c r="AA96" s="429"/>
      <c r="AB96" s="429"/>
    </row>
    <row r="97" spans="27:28" x14ac:dyDescent="0.25">
      <c r="AA97" s="429"/>
      <c r="AB97" s="429"/>
    </row>
    <row r="98" spans="27:28" x14ac:dyDescent="0.25">
      <c r="AA98" s="429"/>
      <c r="AB98" s="429"/>
    </row>
    <row r="99" spans="27:28" x14ac:dyDescent="0.25">
      <c r="AA99" s="429"/>
      <c r="AB99" s="429"/>
    </row>
    <row r="100" spans="27:28" x14ac:dyDescent="0.25">
      <c r="AA100" s="429"/>
      <c r="AB100" s="429"/>
    </row>
    <row r="101" spans="27:28" x14ac:dyDescent="0.25">
      <c r="AA101" s="429"/>
      <c r="AB101" s="429"/>
    </row>
    <row r="102" spans="27:28" x14ac:dyDescent="0.25">
      <c r="AA102" s="429"/>
      <c r="AB102" s="429"/>
    </row>
    <row r="103" spans="27:28" x14ac:dyDescent="0.25">
      <c r="AA103" s="429"/>
      <c r="AB103" s="429"/>
    </row>
    <row r="104" spans="27:28" x14ac:dyDescent="0.25">
      <c r="AA104" s="429"/>
      <c r="AB104" s="429"/>
    </row>
    <row r="105" spans="27:28" x14ac:dyDescent="0.25">
      <c r="AA105" s="429"/>
      <c r="AB105" s="429"/>
    </row>
    <row r="106" spans="27:28" x14ac:dyDescent="0.25">
      <c r="AA106" s="429"/>
      <c r="AB106" s="429"/>
    </row>
    <row r="107" spans="27:28" x14ac:dyDescent="0.25">
      <c r="AA107" s="429"/>
      <c r="AB107" s="429"/>
    </row>
    <row r="108" spans="27:28" x14ac:dyDescent="0.25">
      <c r="AA108" s="429"/>
      <c r="AB108" s="429"/>
    </row>
    <row r="109" spans="27:28" x14ac:dyDescent="0.25">
      <c r="AA109" s="430"/>
      <c r="AB109" s="430"/>
    </row>
  </sheetData>
  <sheetProtection algorithmName="SHA-512" hashValue="WdKToUlH82odF78o0FZdQvkD174ugPLHL4XpKn+FlcPMeNukTEcKOufDbznJdm2y9i7QMWfP7vAvzMeuM70fnQ==" saltValue="Np3Zh7CBpFZeyx/MAq2Ezw==" spinCount="100000" sheet="1" selectLockedCells="1"/>
  <customSheetViews>
    <customSheetView guid="{22DB5202-71BE-11D3-B97D-005004335D92}" showGridLines="0" zeroValues="0" hiddenColumns="1" showRuler="0" topLeftCell="B1">
      <pane ySplit="12" topLeftCell="A13" activePane="bottomLeft" state="frozen"/>
      <selection pane="bottomLeft" activeCell="J52" sqref="J52"/>
      <pageMargins left="0.35433070866141736" right="0.23622047244094491" top="0.47244094488188981" bottom="0.23622047244094491" header="0.31496062992125984" footer="0.15748031496062992"/>
      <pageSetup paperSize="9" orientation="portrait" horizontalDpi="4294967292" verticalDpi="0" r:id="rId1"/>
      <headerFooter alignWithMargins="0"/>
    </customSheetView>
  </customSheetViews>
  <mergeCells count="281">
    <mergeCell ref="K44:L44"/>
    <mergeCell ref="N44:O44"/>
    <mergeCell ref="T44:U44"/>
    <mergeCell ref="V37:W37"/>
    <mergeCell ref="X38:Y38"/>
    <mergeCell ref="Z38:AA38"/>
    <mergeCell ref="X37:Y37"/>
    <mergeCell ref="Z37:AA37"/>
    <mergeCell ref="V40:W40"/>
    <mergeCell ref="X40:Y40"/>
    <mergeCell ref="Z40:AA40"/>
    <mergeCell ref="X44:Y44"/>
    <mergeCell ref="Z44:AA44"/>
    <mergeCell ref="X41:Y41"/>
    <mergeCell ref="Z41:AA41"/>
    <mergeCell ref="V44:W44"/>
    <mergeCell ref="X43:Y43"/>
    <mergeCell ref="Z43:AA43"/>
    <mergeCell ref="V42:W42"/>
    <mergeCell ref="X42:Y42"/>
    <mergeCell ref="Z42:AA42"/>
    <mergeCell ref="V41:W41"/>
    <mergeCell ref="V43:W43"/>
    <mergeCell ref="V39:W39"/>
    <mergeCell ref="X39:Y39"/>
    <mergeCell ref="Z39:AA39"/>
    <mergeCell ref="V38:W38"/>
    <mergeCell ref="V35:W35"/>
    <mergeCell ref="X35:Y35"/>
    <mergeCell ref="Z35:AA35"/>
    <mergeCell ref="V34:W34"/>
    <mergeCell ref="X36:Y36"/>
    <mergeCell ref="Z36:AA36"/>
    <mergeCell ref="V36:W36"/>
    <mergeCell ref="V33:W33"/>
    <mergeCell ref="X34:Y34"/>
    <mergeCell ref="Z34:AA34"/>
    <mergeCell ref="X33:Y33"/>
    <mergeCell ref="Z33:AA33"/>
    <mergeCell ref="V32:W32"/>
    <mergeCell ref="X32:Y32"/>
    <mergeCell ref="Z32:AA32"/>
    <mergeCell ref="V29:W29"/>
    <mergeCell ref="X30:Y30"/>
    <mergeCell ref="Z30:AA30"/>
    <mergeCell ref="X29:Y29"/>
    <mergeCell ref="Z29:AA29"/>
    <mergeCell ref="V31:W31"/>
    <mergeCell ref="X31:Y31"/>
    <mergeCell ref="V28:W28"/>
    <mergeCell ref="X28:Y28"/>
    <mergeCell ref="Z28:AA28"/>
    <mergeCell ref="V25:W25"/>
    <mergeCell ref="X26:Y26"/>
    <mergeCell ref="Z26:AA26"/>
    <mergeCell ref="X25:Y25"/>
    <mergeCell ref="Z25:AA25"/>
    <mergeCell ref="Z31:AA31"/>
    <mergeCell ref="V30:W30"/>
    <mergeCell ref="V27:W27"/>
    <mergeCell ref="X27:Y27"/>
    <mergeCell ref="Z27:AA27"/>
    <mergeCell ref="V26:W26"/>
    <mergeCell ref="Z23:AA23"/>
    <mergeCell ref="V22:W22"/>
    <mergeCell ref="V24:W24"/>
    <mergeCell ref="X24:Y24"/>
    <mergeCell ref="X23:Y23"/>
    <mergeCell ref="V21:W21"/>
    <mergeCell ref="X22:Y22"/>
    <mergeCell ref="V23:W23"/>
    <mergeCell ref="Z22:AA22"/>
    <mergeCell ref="X21:Y21"/>
    <mergeCell ref="Z24:AA24"/>
    <mergeCell ref="V19:W19"/>
    <mergeCell ref="X18:Y18"/>
    <mergeCell ref="Z18:AA18"/>
    <mergeCell ref="Z21:AA21"/>
    <mergeCell ref="V20:W20"/>
    <mergeCell ref="X20:Y20"/>
    <mergeCell ref="AB22:AC22"/>
    <mergeCell ref="Z20:AA20"/>
    <mergeCell ref="X19:Y19"/>
    <mergeCell ref="Z19:AA19"/>
    <mergeCell ref="V16:W16"/>
    <mergeCell ref="X16:Y16"/>
    <mergeCell ref="Z16:AA16"/>
    <mergeCell ref="V15:W15"/>
    <mergeCell ref="AB15:AC15"/>
    <mergeCell ref="AD15:AE15"/>
    <mergeCell ref="X15:Y15"/>
    <mergeCell ref="Z15:AA15"/>
    <mergeCell ref="V18:W18"/>
    <mergeCell ref="X17:Y17"/>
    <mergeCell ref="Z17:AA17"/>
    <mergeCell ref="V17:W17"/>
    <mergeCell ref="M5:O5"/>
    <mergeCell ref="X13:Y13"/>
    <mergeCell ref="Z13:AA13"/>
    <mergeCell ref="H5:L5"/>
    <mergeCell ref="H7:L7"/>
    <mergeCell ref="X11:Y11"/>
    <mergeCell ref="Z11:AA11"/>
    <mergeCell ref="X14:Y14"/>
    <mergeCell ref="Z14:AA14"/>
    <mergeCell ref="H8:L8"/>
    <mergeCell ref="V14:W14"/>
    <mergeCell ref="V13:W13"/>
    <mergeCell ref="AF11:AG11"/>
    <mergeCell ref="AB13:AC13"/>
    <mergeCell ref="AD13:AE13"/>
    <mergeCell ref="AF13:AG13"/>
    <mergeCell ref="AO13:AP13"/>
    <mergeCell ref="AB14:AC14"/>
    <mergeCell ref="AD14:AE14"/>
    <mergeCell ref="AF14:AG14"/>
    <mergeCell ref="AO14:AP14"/>
    <mergeCell ref="AD11:AE11"/>
    <mergeCell ref="AO15:AP15"/>
    <mergeCell ref="AB16:AC16"/>
    <mergeCell ref="AD16:AE16"/>
    <mergeCell ref="AF16:AG16"/>
    <mergeCell ref="AO16:AP16"/>
    <mergeCell ref="AB17:AC17"/>
    <mergeCell ref="AD17:AE17"/>
    <mergeCell ref="AF17:AG17"/>
    <mergeCell ref="AO17:AP17"/>
    <mergeCell ref="AF15:AG15"/>
    <mergeCell ref="AF20:AG20"/>
    <mergeCell ref="AO20:AP20"/>
    <mergeCell ref="AB21:AC21"/>
    <mergeCell ref="AD21:AE21"/>
    <mergeCell ref="AF21:AG21"/>
    <mergeCell ref="AO21:AP21"/>
    <mergeCell ref="AB20:AC20"/>
    <mergeCell ref="AD20:AE20"/>
    <mergeCell ref="AF18:AG18"/>
    <mergeCell ref="AO18:AP18"/>
    <mergeCell ref="AB19:AC19"/>
    <mergeCell ref="AD19:AE19"/>
    <mergeCell ref="AF19:AG19"/>
    <mergeCell ref="AO19:AP19"/>
    <mergeCell ref="AB18:AC18"/>
    <mergeCell ref="AD18:AE18"/>
    <mergeCell ref="AB24:AC24"/>
    <mergeCell ref="AD24:AE24"/>
    <mergeCell ref="AF24:AG24"/>
    <mergeCell ref="AO24:AP24"/>
    <mergeCell ref="AB25:AC25"/>
    <mergeCell ref="AD25:AE25"/>
    <mergeCell ref="AF25:AG25"/>
    <mergeCell ref="AO25:AP25"/>
    <mergeCell ref="AF22:AG22"/>
    <mergeCell ref="AO22:AP22"/>
    <mergeCell ref="AB23:AC23"/>
    <mergeCell ref="AD23:AE23"/>
    <mergeCell ref="AF23:AG23"/>
    <mergeCell ref="AO23:AP23"/>
    <mergeCell ref="AD22:AE22"/>
    <mergeCell ref="AB28:AC28"/>
    <mergeCell ref="AD28:AE28"/>
    <mergeCell ref="AF28:AG28"/>
    <mergeCell ref="AO28:AP28"/>
    <mergeCell ref="AB29:AC29"/>
    <mergeCell ref="AD29:AE29"/>
    <mergeCell ref="AF29:AG29"/>
    <mergeCell ref="AO29:AP29"/>
    <mergeCell ref="AB26:AC26"/>
    <mergeCell ref="AD26:AE26"/>
    <mergeCell ref="AF26:AG26"/>
    <mergeCell ref="AO26:AP26"/>
    <mergeCell ref="AB27:AC27"/>
    <mergeCell ref="AD27:AE27"/>
    <mergeCell ref="AF27:AG27"/>
    <mergeCell ref="AO27:AP27"/>
    <mergeCell ref="AB32:AC32"/>
    <mergeCell ref="AD32:AE32"/>
    <mergeCell ref="AF32:AG32"/>
    <mergeCell ref="AO32:AP32"/>
    <mergeCell ref="AB33:AC33"/>
    <mergeCell ref="AD33:AE33"/>
    <mergeCell ref="AF33:AG33"/>
    <mergeCell ref="AO33:AP33"/>
    <mergeCell ref="AB30:AC30"/>
    <mergeCell ref="AD30:AE30"/>
    <mergeCell ref="AF30:AG30"/>
    <mergeCell ref="AO30:AP30"/>
    <mergeCell ref="AB31:AC31"/>
    <mergeCell ref="AD31:AE31"/>
    <mergeCell ref="AF31:AG31"/>
    <mergeCell ref="AO31:AP31"/>
    <mergeCell ref="AF36:AG36"/>
    <mergeCell ref="AO36:AP36"/>
    <mergeCell ref="AB37:AC37"/>
    <mergeCell ref="AD37:AE37"/>
    <mergeCell ref="AF37:AG37"/>
    <mergeCell ref="AO37:AP37"/>
    <mergeCell ref="AD34:AE34"/>
    <mergeCell ref="AF34:AG34"/>
    <mergeCell ref="AO34:AP34"/>
    <mergeCell ref="AB35:AC35"/>
    <mergeCell ref="AD35:AE35"/>
    <mergeCell ref="AF35:AG35"/>
    <mergeCell ref="AO35:AP35"/>
    <mergeCell ref="AB34:AC34"/>
    <mergeCell ref="AB36:AC36"/>
    <mergeCell ref="AD36:AE36"/>
    <mergeCell ref="AO38:AP38"/>
    <mergeCell ref="AB39:AC39"/>
    <mergeCell ref="AD39:AE39"/>
    <mergeCell ref="AF39:AG39"/>
    <mergeCell ref="AO39:AP39"/>
    <mergeCell ref="AB40:AC40"/>
    <mergeCell ref="AD40:AE40"/>
    <mergeCell ref="AF40:AG40"/>
    <mergeCell ref="AO40:AP40"/>
    <mergeCell ref="AB38:AC38"/>
    <mergeCell ref="AF38:AG38"/>
    <mergeCell ref="AD38:AE38"/>
    <mergeCell ref="AB42:AC42"/>
    <mergeCell ref="AD42:AE42"/>
    <mergeCell ref="AF42:AG42"/>
    <mergeCell ref="AO42:AP42"/>
    <mergeCell ref="AB41:AC41"/>
    <mergeCell ref="X46:Y46"/>
    <mergeCell ref="AD46:AE46"/>
    <mergeCell ref="AH46:AI46"/>
    <mergeCell ref="AF48:AG48"/>
    <mergeCell ref="AH48:AI48"/>
    <mergeCell ref="AO46:AP46"/>
    <mergeCell ref="AB43:AC43"/>
    <mergeCell ref="AD43:AE43"/>
    <mergeCell ref="AF43:AG43"/>
    <mergeCell ref="AO43:AP43"/>
    <mergeCell ref="AB44:AC44"/>
    <mergeCell ref="AD44:AE44"/>
    <mergeCell ref="AF44:AG44"/>
    <mergeCell ref="AO44:AP44"/>
    <mergeCell ref="AD41:AE41"/>
    <mergeCell ref="AF41:AG41"/>
    <mergeCell ref="AO41:AP41"/>
    <mergeCell ref="AF49:AG49"/>
    <mergeCell ref="AH49:AI49"/>
    <mergeCell ref="Z48:AA48"/>
    <mergeCell ref="Z49:AA49"/>
    <mergeCell ref="AA80:AB80"/>
    <mergeCell ref="AA81:AB81"/>
    <mergeCell ref="AA82:AB82"/>
    <mergeCell ref="AA83:AB83"/>
    <mergeCell ref="AA84:AB84"/>
    <mergeCell ref="AA85:AB85"/>
    <mergeCell ref="Z50:AA50"/>
    <mergeCell ref="AF50:AG50"/>
    <mergeCell ref="AH50:AI50"/>
    <mergeCell ref="AA76:AB76"/>
    <mergeCell ref="AA78:AB78"/>
    <mergeCell ref="AA79:AB79"/>
    <mergeCell ref="AA92:AB92"/>
    <mergeCell ref="AA93:AB93"/>
    <mergeCell ref="AA94:AB94"/>
    <mergeCell ref="AA95:AB95"/>
    <mergeCell ref="AA96:AB96"/>
    <mergeCell ref="AA97:AB97"/>
    <mergeCell ref="AA86:AB86"/>
    <mergeCell ref="AA87:AB87"/>
    <mergeCell ref="AA88:AB88"/>
    <mergeCell ref="AA89:AB89"/>
    <mergeCell ref="AA90:AB90"/>
    <mergeCell ref="AA91:AB91"/>
    <mergeCell ref="AA104:AB104"/>
    <mergeCell ref="AA105:AB105"/>
    <mergeCell ref="AA106:AB106"/>
    <mergeCell ref="AA107:AB107"/>
    <mergeCell ref="AA108:AB108"/>
    <mergeCell ref="AA109:AB109"/>
    <mergeCell ref="AA98:AB98"/>
    <mergeCell ref="AA99:AB99"/>
    <mergeCell ref="AA100:AB100"/>
    <mergeCell ref="AA101:AB101"/>
    <mergeCell ref="AA102:AB102"/>
    <mergeCell ref="AA103:AB103"/>
  </mergeCells>
  <conditionalFormatting sqref="B13:B43">
    <cfRule type="expression" dxfId="296" priority="34" stopIfTrue="1">
      <formula>WEEKDAY(C13)=7</formula>
    </cfRule>
    <cfRule type="expression" dxfId="295" priority="35" stopIfTrue="1">
      <formula>WEEKDAY(C13)=1</formula>
    </cfRule>
  </conditionalFormatting>
  <conditionalFormatting sqref="C13:C43">
    <cfRule type="expression" dxfId="294" priority="36" stopIfTrue="1">
      <formula>WEEKDAY(C13)=7</formula>
    </cfRule>
    <cfRule type="expression" dxfId="293" priority="37" stopIfTrue="1">
      <formula>WEEKDAY(C13)=1</formula>
    </cfRule>
  </conditionalFormatting>
  <conditionalFormatting sqref="D13:D43">
    <cfRule type="expression" dxfId="292" priority="38" stopIfTrue="1">
      <formula>WEEKDAY(C13)=7</formula>
    </cfRule>
    <cfRule type="expression" dxfId="291" priority="39" stopIfTrue="1">
      <formula>WEEKDAY(C13)=1</formula>
    </cfRule>
  </conditionalFormatting>
  <conditionalFormatting sqref="E13:O43 V13:V43">
    <cfRule type="expression" dxfId="290" priority="8" stopIfTrue="1">
      <formula>WEEKDAY($C13)=7</formula>
    </cfRule>
    <cfRule type="expression" dxfId="289" priority="9" stopIfTrue="1">
      <formula>WEEKDAY($C13)=1</formula>
    </cfRule>
  </conditionalFormatting>
  <conditionalFormatting sqref="X13:X43 Z13:Z43">
    <cfRule type="expression" dxfId="288" priority="40" stopIfTrue="1">
      <formula>WEEKDAY($C13)=7</formula>
    </cfRule>
    <cfRule type="expression" dxfId="287" priority="41" stopIfTrue="1">
      <formula>WEEKDAY($C13)=1</formula>
    </cfRule>
  </conditionalFormatting>
  <conditionalFormatting sqref="AB13:AB43">
    <cfRule type="expression" dxfId="286" priority="28" stopIfTrue="1">
      <formula>WEEKDAY($C13)=7</formula>
    </cfRule>
    <cfRule type="expression" dxfId="285" priority="29" stopIfTrue="1">
      <formula>WEEKDAY($C13)=1</formula>
    </cfRule>
  </conditionalFormatting>
  <conditionalFormatting sqref="AD13:AD43">
    <cfRule type="expression" dxfId="284" priority="24" stopIfTrue="1">
      <formula>WEEKDAY($C13)=7</formula>
    </cfRule>
    <cfRule type="expression" dxfId="283" priority="25" stopIfTrue="1">
      <formula>WEEKDAY($C13)=1</formula>
    </cfRule>
  </conditionalFormatting>
  <conditionalFormatting sqref="AF13:AF43">
    <cfRule type="expression" dxfId="282" priority="22" stopIfTrue="1">
      <formula>WEEKDAY($C13)=7</formula>
    </cfRule>
    <cfRule type="expression" dxfId="281" priority="23" stopIfTrue="1">
      <formula>WEEKDAY($C13)=1</formula>
    </cfRule>
  </conditionalFormatting>
  <conditionalFormatting sqref="AH13:AI43">
    <cfRule type="expression" dxfId="280" priority="18" stopIfTrue="1">
      <formula>WEEKDAY($C13)=7</formula>
    </cfRule>
    <cfRule type="expression" dxfId="279" priority="19" stopIfTrue="1">
      <formula>WEEKDAY($C13)=1</formula>
    </cfRule>
  </conditionalFormatting>
  <conditionalFormatting sqref="AW2">
    <cfRule type="expression" dxfId="278" priority="20" stopIfTrue="1">
      <formula>WEEKDAY($C2)=7</formula>
    </cfRule>
    <cfRule type="expression" dxfId="277" priority="21" stopIfTrue="1">
      <formula>WEEKDAY($C2)=1</formula>
    </cfRule>
  </conditionalFormatting>
  <conditionalFormatting sqref="P13:R28">
    <cfRule type="expression" dxfId="276" priority="7" stopIfTrue="1">
      <formula>WEEKDAY($C13)=7</formula>
    </cfRule>
  </conditionalFormatting>
  <conditionalFormatting sqref="P29:R43">
    <cfRule type="expression" dxfId="275" priority="6" stopIfTrue="1">
      <formula>WEEKDAY($C29)=7</formula>
    </cfRule>
  </conditionalFormatting>
  <conditionalFormatting sqref="P13:R43">
    <cfRule type="expression" dxfId="274" priority="5" stopIfTrue="1">
      <formula>WEEKDAY($C13)=1</formula>
    </cfRule>
  </conditionalFormatting>
  <conditionalFormatting sqref="S13:U28">
    <cfRule type="expression" dxfId="273" priority="4" stopIfTrue="1">
      <formula>WEEKDAY($C13)=7</formula>
    </cfRule>
  </conditionalFormatting>
  <conditionalFormatting sqref="S29:U43">
    <cfRule type="expression" dxfId="272" priority="2" stopIfTrue="1">
      <formula>WEEKDAY($C29)=7</formula>
    </cfRule>
  </conditionalFormatting>
  <conditionalFormatting sqref="S29:U43">
    <cfRule type="expression" dxfId="271" priority="3" stopIfTrue="1">
      <formula>WEEKDAY($C29)=1</formula>
    </cfRule>
  </conditionalFormatting>
  <conditionalFormatting sqref="S13:U28">
    <cfRule type="expression" dxfId="270" priority="1" stopIfTrue="1">
      <formula>WEEKDAY($C13)=1</formula>
    </cfRule>
  </conditionalFormatting>
  <dataValidations count="1">
    <dataValidation type="time" allowBlank="1" showInputMessage="1" showErrorMessage="1" error="Zeit ungültig" sqref="M13 S13" xr:uid="{00000000-0002-0000-0300-000000000000}">
      <formula1>0.5</formula1>
      <formula2>0.75</formula2>
    </dataValidation>
  </dataValidations>
  <pageMargins left="0" right="0" top="0" bottom="0" header="0" footer="0"/>
  <pageSetup paperSize="9" scale="49" orientation="landscape"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H15" sqref="H15"/>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0" width="11.453125" hidden="1" customWidth="1"/>
    <col min="71"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Persönliche_Daten!F10&amp;" "&amp;Persönliche_Daten!F2</f>
        <v>März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Jahresübersicht!H13</f>
        <v>0</v>
      </c>
      <c r="P8" s="358"/>
      <c r="Q8" s="358"/>
      <c r="R8" s="358"/>
      <c r="S8" s="271"/>
      <c r="T8" s="266" t="s">
        <v>17</v>
      </c>
      <c r="U8" s="284">
        <f>Persönliche_Daten!G10</f>
        <v>0</v>
      </c>
      <c r="V8" s="284">
        <f>Persönliche_Daten!H10</f>
        <v>0</v>
      </c>
      <c r="W8" s="284">
        <f>Persönliche_Daten!I10</f>
        <v>0</v>
      </c>
      <c r="X8" s="284">
        <f>Persönliche_Daten!J10</f>
        <v>0</v>
      </c>
      <c r="Y8" s="284">
        <f>Persönliche_Daten!K10</f>
        <v>0</v>
      </c>
      <c r="Z8" s="284">
        <f>Persönliche_Daten!L10</f>
        <v>0</v>
      </c>
      <c r="AA8" s="284">
        <f>Persönliche_Daten!M10</f>
        <v>0</v>
      </c>
      <c r="AB8" s="266" t="s">
        <v>17</v>
      </c>
      <c r="AC8" s="284">
        <f>Persönliche_Daten!P10</f>
        <v>0</v>
      </c>
      <c r="AD8" s="284">
        <f>Persönliche_Daten!Q10</f>
        <v>0</v>
      </c>
      <c r="AE8" s="284">
        <f>Persönliche_Daten!R10</f>
        <v>0</v>
      </c>
      <c r="AF8" s="284">
        <f>Persönliche_Daten!S10</f>
        <v>0</v>
      </c>
      <c r="AG8" s="284">
        <f>Persönliche_Daten!T10</f>
        <v>0</v>
      </c>
      <c r="AH8" s="284">
        <f>Persönliche_Daten!U10</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Persönliche_Daten!AB7</f>
        <v>46082</v>
      </c>
      <c r="C13" s="111">
        <f>WEEKDAY(B13)</f>
        <v>1</v>
      </c>
      <c r="D13" s="201">
        <f>Persönliche_Daten!AB7</f>
        <v>46082</v>
      </c>
      <c r="E13" s="202"/>
      <c r="F13" s="112"/>
      <c r="G13" s="112"/>
      <c r="H13" s="113"/>
      <c r="I13" s="203"/>
      <c r="J13" s="92"/>
      <c r="K13" s="93"/>
      <c r="L13" s="104">
        <f>(K13-J13)*24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$10,IF(C13=3,Persönliche_Daten!$H$10,IF(C13=4,Persönliche_Daten!$I$10,IF(C13=5,Persönliche_Daten!$J$10,IF(C13=6,Persönliche_Daten!$K$10))))))+IF(C13=7,Persönliche_Daten!$L$10,IF(C13=1,Persönliche_Daten!$M$10,0)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$10,IF(C13=3,Persönliche_Daten!$Q$10,IF(C13=4,Persönliche_Daten!$R$10,IF(C13=5,Persönliche_Daten!$S$10,IF(C13=6,Persönliche_Daten!$T$10))))))+IF(C13=7,Persönliche_Daten!$U$10,IF(C13=1,Persönliche_Daten!$V$10,0)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46083</v>
      </c>
      <c r="C14" s="60">
        <f>WEEKDAY(B14)</f>
        <v>2</v>
      </c>
      <c r="D14" s="210">
        <f>D13+1</f>
        <v>46083</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$10,IF(C14=3,Persönliche_Daten!$H$10,IF(C14=4,Persönliche_Daten!$I$10,IF(C14=5,Persönliche_Daten!$J$10,IF(C14=6,Persönliche_Daten!$K$10))))))+IF(C14=7,Persönliche_Daten!$L$10,IF(C14=1,Persönliche_Daten!$M$10,0))))</f>
        <v>0</v>
      </c>
      <c r="W14" s="462"/>
      <c r="X14" s="396">
        <f t="shared" si="0"/>
        <v>0</v>
      </c>
      <c r="Y14" s="368"/>
      <c r="Z14" s="371">
        <f>IF(OR(V14&gt;0,X14&lt;&gt;0),ROUND(X14-V14,2),0)</f>
        <v>0</v>
      </c>
      <c r="AA14" s="372"/>
      <c r="AB14" s="367">
        <f>IF(D14=Persönliche_Daten!$D$24,Persönliche_Daten!$H$24,IF(D14=Persönliche_Daten!$D$26,0,IF(BF14&gt;0,0,IF(C14=2,Persönliche_Daten!$P$10,IF(C14=3,Persönliche_Daten!$Q$10,IF(C14=4,Persönliche_Daten!$R$10,IF(C14=5,Persönliche_Daten!$S$10,IF(C14=6,Persönliche_Daten!$T$10))))))+IF(C14=7,Persönliche_Daten!$U$10,IF(C14=1,Persönliche_Daten!$V$10,0))))</f>
        <v>0</v>
      </c>
      <c r="AC14" s="397"/>
      <c r="AD14" s="369">
        <f t="shared" si="1"/>
        <v>0</v>
      </c>
      <c r="AE14" s="370"/>
      <c r="AF14" s="371">
        <f t="shared" ref="AF14:AF43" si="4">IF(OR(AB14&gt;0,AD14&lt;&gt;0),ROUND(AD14-AB14,2),0)</f>
        <v>0</v>
      </c>
      <c r="AG14" s="372"/>
      <c r="AH14" s="108">
        <f>Z14+AF14</f>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59">
        <f t="shared" ref="B15:B43" si="18">B14+1</f>
        <v>46084</v>
      </c>
      <c r="C15" s="60">
        <f t="shared" ref="C15:C43" si="19">WEEKDAY(B15)</f>
        <v>3</v>
      </c>
      <c r="D15" s="210">
        <f t="shared" ref="D15:D43" si="20">D14+1</f>
        <v>46084</v>
      </c>
      <c r="E15" s="211"/>
      <c r="F15" s="6"/>
      <c r="G15" s="6"/>
      <c r="H15" s="114"/>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$10,IF(C15=3,Persönliche_Daten!$H$10,IF(C15=4,Persönliche_Daten!$I$10,IF(C15=5,Persönliche_Daten!$J$10,IF(C15=6,Persönliche_Daten!$K$10))))))+IF(C15=7,Persönliche_Daten!$L$10,IF(C15=1,Persönliche_Daten!$M$10,0))))</f>
        <v>0</v>
      </c>
      <c r="W15" s="397"/>
      <c r="X15" s="369">
        <f t="shared" si="0"/>
        <v>0</v>
      </c>
      <c r="Y15" s="370"/>
      <c r="Z15" s="371">
        <f>IF(OR(V15&gt;0,X15&lt;&gt;0),ROUND(X15-V15,2),0)</f>
        <v>0</v>
      </c>
      <c r="AA15" s="372"/>
      <c r="AB15" s="367">
        <f>IF(D15=Persönliche_Daten!$D$24,Persönliche_Daten!$H$24,IF(D15=Persönliche_Daten!$D$26,0,IF(BF15&gt;0,0,IF(C15=2,Persönliche_Daten!$P$10,IF(C15=3,Persönliche_Daten!$Q$10,IF(C15=4,Persönliche_Daten!$R$10,IF(C15=5,Persönliche_Daten!$S$10,IF(C15=6,Persönliche_Daten!$T$10))))))+IF(C15=7,Persönliche_Daten!$U$10,IF(C15=1,Persönliche_Daten!$V$10,0)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0" s="1" customFormat="1" ht="21.75" customHeight="1" x14ac:dyDescent="0.25">
      <c r="B16" s="59">
        <f t="shared" si="18"/>
        <v>46085</v>
      </c>
      <c r="C16" s="60">
        <f t="shared" si="19"/>
        <v>4</v>
      </c>
      <c r="D16" s="210">
        <f t="shared" si="20"/>
        <v>46085</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$10,IF(C16=3,Persönliche_Daten!$H$10,IF(C16=4,Persönliche_Daten!$I$10,IF(C16=5,Persönliche_Daten!$J$10,IF(C16=6,Persönliche_Daten!$K$10))))))+IF(C16=7,Persönliche_Daten!$L$10,IF(C16=1,Persönliche_Daten!$M$10,0))))</f>
        <v>0</v>
      </c>
      <c r="W16" s="397"/>
      <c r="X16" s="369">
        <f t="shared" si="0"/>
        <v>0</v>
      </c>
      <c r="Y16" s="370"/>
      <c r="Z16" s="371">
        <f t="shared" ref="Z16:Z42" si="25">IF(OR(V16&gt;0,X16&lt;&gt;0),ROUND(X16-V16,2),0)</f>
        <v>0</v>
      </c>
      <c r="AA16" s="372"/>
      <c r="AB16" s="367">
        <f>IF(D16=Persönliche_Daten!$D$24,Persönliche_Daten!$H$24,IF(D16=Persönliche_Daten!$D$26,0,IF(BF16&gt;0,0,IF(C16=2,Persönliche_Daten!$P$10,IF(C16=3,Persönliche_Daten!$Q$10,IF(C16=4,Persönliche_Daten!$R$10,IF(C16=5,Persönliche_Daten!$S$10,IF(C16=6,Persönliche_Daten!$T$10))))))+IF(C16=7,Persönliche_Daten!$U$10,IF(C16=1,Persönliche_Daten!$V$10,0)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46086</v>
      </c>
      <c r="C17" s="60">
        <f t="shared" si="19"/>
        <v>5</v>
      </c>
      <c r="D17" s="210">
        <f t="shared" si="20"/>
        <v>46086</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$10,IF(C17=3,Persönliche_Daten!$H$10,IF(C17=4,Persönliche_Daten!$I$10,IF(C17=5,Persönliche_Daten!$J$10,IF(C17=6,Persönliche_Daten!$K$10))))))+IF(C17=7,Persönliche_Daten!$L$10,IF(C17=1,Persönliche_Daten!$M$10,0))))</f>
        <v>0</v>
      </c>
      <c r="W17" s="397"/>
      <c r="X17" s="369">
        <f t="shared" si="0"/>
        <v>0</v>
      </c>
      <c r="Y17" s="370"/>
      <c r="Z17" s="371">
        <f t="shared" si="25"/>
        <v>0</v>
      </c>
      <c r="AA17" s="372"/>
      <c r="AB17" s="367">
        <f>IF(D17=Persönliche_Daten!$D$24,Persönliche_Daten!$H$24,IF(D17=Persönliche_Daten!$D$26,0,IF(BF17&gt;0,0,IF(C17=2,Persönliche_Daten!$P$10,IF(C17=3,Persönliche_Daten!$Q$10,IF(C17=4,Persönliche_Daten!$R$10,IF(C17=5,Persönliche_Daten!$S$10,IF(C17=6,Persönliche_Daten!$T$10))))))+IF(C17=7,Persönliche_Daten!$U$10,IF(C17=1,Persönliche_Daten!$V$10,0)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46087</v>
      </c>
      <c r="C18" s="60">
        <f t="shared" si="19"/>
        <v>6</v>
      </c>
      <c r="D18" s="210">
        <f t="shared" si="20"/>
        <v>46087</v>
      </c>
      <c r="E18" s="211"/>
      <c r="F18" s="6"/>
      <c r="G18" s="6"/>
      <c r="H18" s="114"/>
      <c r="I18" s="203"/>
      <c r="J18" s="96"/>
      <c r="K18" s="7"/>
      <c r="L18" s="105">
        <f>(K18-J18)*24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$10,IF(C18=3,Persönliche_Daten!$H$10,IF(C18=4,Persönliche_Daten!$I$10,IF(C18=5,Persönliche_Daten!$J$10,IF(C18=6,Persönliche_Daten!$K$10))))))+IF(C18=7,Persönliche_Daten!$L$10,IF(C18=1,Persönliche_Daten!$M$10,0))))</f>
        <v>0</v>
      </c>
      <c r="W18" s="397"/>
      <c r="X18" s="369">
        <f t="shared" si="0"/>
        <v>0</v>
      </c>
      <c r="Y18" s="370"/>
      <c r="Z18" s="371">
        <f t="shared" si="25"/>
        <v>0</v>
      </c>
      <c r="AA18" s="372"/>
      <c r="AB18" s="367">
        <f>IF(D18=Persönliche_Daten!$D$24,Persönliche_Daten!$H$24,IF(D18=Persönliche_Daten!$D$26,0,IF(BF18&gt;0,0,IF(C18=2,Persönliche_Daten!$P$10,IF(C18=3,Persönliche_Daten!$Q$10,IF(C18=4,Persönliche_Daten!$R$10,IF(C18=5,Persönliche_Daten!$S$10,IF(C18=6,Persönliche_Daten!$T$10))))))+IF(C18=7,Persönliche_Daten!$U$10,IF(C18=1,Persönliche_Daten!$V$10,0)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46088</v>
      </c>
      <c r="C19" s="60">
        <f t="shared" si="19"/>
        <v>7</v>
      </c>
      <c r="D19" s="210">
        <f t="shared" si="20"/>
        <v>46088</v>
      </c>
      <c r="E19" s="211"/>
      <c r="F19" s="6"/>
      <c r="G19" s="6"/>
      <c r="H19" s="114"/>
      <c r="I19" s="203"/>
      <c r="J19" s="96"/>
      <c r="K19" s="7"/>
      <c r="L19" s="105">
        <f t="shared" si="21"/>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$10,IF(C19=3,Persönliche_Daten!$H$10,IF(C19=4,Persönliche_Daten!$I$10,IF(C19=5,Persönliche_Daten!$J$10,IF(C19=6,Persönliche_Daten!$K$10))))))+IF(C19=7,Persönliche_Daten!$L$10,IF(C19=1,Persönliche_Daten!$M$10,0))))</f>
        <v>0</v>
      </c>
      <c r="W19" s="397"/>
      <c r="X19" s="369">
        <f t="shared" si="0"/>
        <v>0</v>
      </c>
      <c r="Y19" s="370"/>
      <c r="Z19" s="371">
        <f t="shared" si="25"/>
        <v>0</v>
      </c>
      <c r="AA19" s="372"/>
      <c r="AB19" s="367">
        <f>IF(D19=Persönliche_Daten!$D$24,Persönliche_Daten!$H$24,IF(D19=Persönliche_Daten!$D$26,0,IF(BF19&gt;0,0,IF(C19=2,Persönliche_Daten!$P$10,IF(C19=3,Persönliche_Daten!$Q$10,IF(C19=4,Persönliche_Daten!$R$10,IF(C19=5,Persönliche_Daten!$S$10,IF(C19=6,Persönliche_Daten!$T$10))))))+IF(C19=7,Persönliche_Daten!$U$10,IF(C19=1,Persönliche_Daten!$V$10,0)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46089</v>
      </c>
      <c r="C20" s="60">
        <f t="shared" si="19"/>
        <v>1</v>
      </c>
      <c r="D20" s="210">
        <f t="shared" si="20"/>
        <v>46089</v>
      </c>
      <c r="E20" s="211"/>
      <c r="F20" s="6"/>
      <c r="G20" s="6"/>
      <c r="H20" s="114"/>
      <c r="I20" s="203"/>
      <c r="J20" s="96"/>
      <c r="K20" s="7"/>
      <c r="L20" s="105">
        <f t="shared" si="21"/>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$10,IF(C20=3,Persönliche_Daten!$H$10,IF(C20=4,Persönliche_Daten!$I$10,IF(C20=5,Persönliche_Daten!$J$10,IF(C20=6,Persönliche_Daten!$K$10))))))+IF(C20=7,Persönliche_Daten!$L$10,IF(C20=1,Persönliche_Daten!$M$10,0))))</f>
        <v>0</v>
      </c>
      <c r="W20" s="397"/>
      <c r="X20" s="369">
        <f t="shared" si="0"/>
        <v>0</v>
      </c>
      <c r="Y20" s="370"/>
      <c r="Z20" s="371">
        <f t="shared" si="25"/>
        <v>0</v>
      </c>
      <c r="AA20" s="372"/>
      <c r="AB20" s="367">
        <f>IF(D20=Persönliche_Daten!$D$24,Persönliche_Daten!$H$24,IF(D20=Persönliche_Daten!$D$26,0,IF(BF20&gt;0,0,IF(C20=2,Persönliche_Daten!$P$10,IF(C20=3,Persönliche_Daten!$Q$10,IF(C20=4,Persönliche_Daten!$R$10,IF(C20=5,Persönliche_Daten!$S$10,IF(C20=6,Persönliche_Daten!$T$10))))))+IF(C20=7,Persönliche_Daten!$U$10,IF(C20=1,Persönliche_Daten!$V$10,0)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46090</v>
      </c>
      <c r="C21" s="60">
        <f t="shared" si="19"/>
        <v>2</v>
      </c>
      <c r="D21" s="210">
        <f t="shared" si="20"/>
        <v>46090</v>
      </c>
      <c r="E21" s="211"/>
      <c r="F21" s="6"/>
      <c r="G21" s="6"/>
      <c r="H21" s="114"/>
      <c r="I21" s="203"/>
      <c r="J21" s="96"/>
      <c r="K21" s="7"/>
      <c r="L21" s="105">
        <f t="shared" si="21"/>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$10,IF(C21=3,Persönliche_Daten!$H$10,IF(C21=4,Persönliche_Daten!$I$10,IF(C21=5,Persönliche_Daten!$J$10,IF(C21=6,Persönliche_Daten!$K$10))))))+IF(C21=7,Persönliche_Daten!$L$10,IF(C21=1,Persönliche_Daten!$M$10,0))))</f>
        <v>0</v>
      </c>
      <c r="W21" s="397"/>
      <c r="X21" s="369">
        <f t="shared" si="0"/>
        <v>0</v>
      </c>
      <c r="Y21" s="370"/>
      <c r="Z21" s="371">
        <f t="shared" si="25"/>
        <v>0</v>
      </c>
      <c r="AA21" s="372"/>
      <c r="AB21" s="367">
        <f>IF(D21=Persönliche_Daten!$D$24,Persönliche_Daten!$H$24,IF(D21=Persönliche_Daten!$D$26,0,IF(BF21&gt;0,0,IF(C21=2,Persönliche_Daten!$P$10,IF(C21=3,Persönliche_Daten!$Q$10,IF(C21=4,Persönliche_Daten!$R$10,IF(C21=5,Persönliche_Daten!$S$10,IF(C21=6,Persönliche_Daten!$T$10))))))+IF(C21=7,Persönliche_Daten!$U$10,IF(C21=1,Persönliche_Daten!$V$10,0)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46091</v>
      </c>
      <c r="C22" s="60">
        <f t="shared" si="19"/>
        <v>3</v>
      </c>
      <c r="D22" s="210">
        <f t="shared" si="20"/>
        <v>46091</v>
      </c>
      <c r="E22" s="211"/>
      <c r="F22" s="6"/>
      <c r="G22" s="6"/>
      <c r="H22" s="114"/>
      <c r="I22" s="203"/>
      <c r="J22" s="96"/>
      <c r="K22" s="7"/>
      <c r="L22" s="105">
        <f t="shared" si="21"/>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$10,IF(C22=3,Persönliche_Daten!$H$10,IF(C22=4,Persönliche_Daten!$I$10,IF(C22=5,Persönliche_Daten!$J$10,IF(C22=6,Persönliche_Daten!$K$10))))))+IF(C22=7,Persönliche_Daten!$L$10,IF(C22=1,Persönliche_Daten!$M$10,0))))</f>
        <v>0</v>
      </c>
      <c r="W22" s="397"/>
      <c r="X22" s="369">
        <f t="shared" si="0"/>
        <v>0</v>
      </c>
      <c r="Y22" s="370"/>
      <c r="Z22" s="371">
        <f t="shared" si="25"/>
        <v>0</v>
      </c>
      <c r="AA22" s="372"/>
      <c r="AB22" s="367">
        <f>IF(D22=Persönliche_Daten!$D$24,Persönliche_Daten!$H$24,IF(D22=Persönliche_Daten!$D$26,0,IF(BF22&gt;0,0,IF(C22=2,Persönliche_Daten!$P$10,IF(C22=3,Persönliche_Daten!$Q$10,IF(C22=4,Persönliche_Daten!$R$10,IF(C22=5,Persönliche_Daten!$S$10,IF(C22=6,Persönliche_Daten!$T$10))))))+IF(C22=7,Persönliche_Daten!$U$10,IF(C22=1,Persönliche_Daten!$V$10,0)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46092</v>
      </c>
      <c r="C23" s="60">
        <f t="shared" si="19"/>
        <v>4</v>
      </c>
      <c r="D23" s="210">
        <f t="shared" si="20"/>
        <v>46092</v>
      </c>
      <c r="E23" s="211"/>
      <c r="F23" s="6"/>
      <c r="G23" s="6"/>
      <c r="H23" s="114"/>
      <c r="I23" s="203"/>
      <c r="J23" s="96"/>
      <c r="K23" s="7"/>
      <c r="L23" s="105">
        <f t="shared" si="21"/>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$10,IF(C23=3,Persönliche_Daten!$H$10,IF(C23=4,Persönliche_Daten!$I$10,IF(C23=5,Persönliche_Daten!$J$10,IF(C23=6,Persönliche_Daten!$K$10))))))+IF(C23=7,Persönliche_Daten!$L$10,IF(C23=1,Persönliche_Daten!$M$10,0))))</f>
        <v>0</v>
      </c>
      <c r="W23" s="397"/>
      <c r="X23" s="369">
        <f t="shared" si="0"/>
        <v>0</v>
      </c>
      <c r="Y23" s="370"/>
      <c r="Z23" s="371">
        <f t="shared" si="25"/>
        <v>0</v>
      </c>
      <c r="AA23" s="372"/>
      <c r="AB23" s="367">
        <f>IF(D23=Persönliche_Daten!$D$24,Persönliche_Daten!$H$24,IF(D23=Persönliche_Daten!$D$26,0,IF(BF23&gt;0,0,IF(C23=2,Persönliche_Daten!$P$10,IF(C23=3,Persönliche_Daten!$Q$10,IF(C23=4,Persönliche_Daten!$R$10,IF(C23=5,Persönliche_Daten!$S$10,IF(C23=6,Persönliche_Daten!$T$10))))))+IF(C23=7,Persönliche_Daten!$U$10,IF(C23=1,Persönliche_Daten!$V$10,0)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46093</v>
      </c>
      <c r="C24" s="60">
        <f t="shared" si="19"/>
        <v>5</v>
      </c>
      <c r="D24" s="210">
        <f t="shared" si="20"/>
        <v>46093</v>
      </c>
      <c r="E24" s="211"/>
      <c r="F24" s="6"/>
      <c r="G24" s="6"/>
      <c r="H24" s="114"/>
      <c r="I24" s="203"/>
      <c r="J24" s="96"/>
      <c r="K24" s="7"/>
      <c r="L24" s="105">
        <f t="shared" si="21"/>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$10,IF(C24=3,Persönliche_Daten!$H$10,IF(C24=4,Persönliche_Daten!$I$10,IF(C24=5,Persönliche_Daten!$J$10,IF(C24=6,Persönliche_Daten!$K$10))))))+IF(C24=7,Persönliche_Daten!$L$10,IF(C24=1,Persönliche_Daten!$M$10,0))))</f>
        <v>0</v>
      </c>
      <c r="W24" s="397"/>
      <c r="X24" s="369">
        <f t="shared" si="0"/>
        <v>0</v>
      </c>
      <c r="Y24" s="370"/>
      <c r="Z24" s="371">
        <f t="shared" si="25"/>
        <v>0</v>
      </c>
      <c r="AA24" s="372"/>
      <c r="AB24" s="367">
        <f>IF(D24=Persönliche_Daten!$D$24,Persönliche_Daten!$H$24,IF(D24=Persönliche_Daten!$D$26,0,IF(BF24&gt;0,0,IF(C24=2,Persönliche_Daten!$P$10,IF(C24=3,Persönliche_Daten!$Q$10,IF(C24=4,Persönliche_Daten!$R$10,IF(C24=5,Persönliche_Daten!$S$10,IF(C24=6,Persönliche_Daten!$T$10))))))+IF(C24=7,Persönliche_Daten!$U$10,IF(C24=1,Persönliche_Daten!$V$10,0)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46094</v>
      </c>
      <c r="C25" s="60">
        <f t="shared" si="19"/>
        <v>6</v>
      </c>
      <c r="D25" s="210">
        <f t="shared" si="20"/>
        <v>46094</v>
      </c>
      <c r="E25" s="211"/>
      <c r="F25" s="6"/>
      <c r="G25" s="6"/>
      <c r="H25" s="114"/>
      <c r="I25" s="203"/>
      <c r="J25" s="96"/>
      <c r="K25" s="7"/>
      <c r="L25" s="105">
        <f t="shared" si="21"/>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$10,IF(C25=3,Persönliche_Daten!$H$10,IF(C25=4,Persönliche_Daten!$I$10,IF(C25=5,Persönliche_Daten!$J$10,IF(C25=6,Persönliche_Daten!$K$10))))))+IF(C25=7,Persönliche_Daten!$L$10,IF(C25=1,Persönliche_Daten!$M$10,0))))</f>
        <v>0</v>
      </c>
      <c r="W25" s="397"/>
      <c r="X25" s="369">
        <f t="shared" si="0"/>
        <v>0</v>
      </c>
      <c r="Y25" s="370"/>
      <c r="Z25" s="371">
        <f t="shared" si="25"/>
        <v>0</v>
      </c>
      <c r="AA25" s="372"/>
      <c r="AB25" s="367">
        <f>IF(D25=Persönliche_Daten!$D$24,Persönliche_Daten!$H$24,IF(D25=Persönliche_Daten!$D$26,0,IF(BF25&gt;0,0,IF(C25=2,Persönliche_Daten!$P$10,IF(C25=3,Persönliche_Daten!$Q$10,IF(C25=4,Persönliche_Daten!$R$10,IF(C25=5,Persönliche_Daten!$S$10,IF(C25=6,Persönliche_Daten!$T$10))))))+IF(C25=7,Persönliche_Daten!$U$10,IF(C25=1,Persönliche_Daten!$V$10,0)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46095</v>
      </c>
      <c r="C26" s="60">
        <f t="shared" si="19"/>
        <v>7</v>
      </c>
      <c r="D26" s="210">
        <f t="shared" si="20"/>
        <v>46095</v>
      </c>
      <c r="E26" s="211"/>
      <c r="F26" s="6"/>
      <c r="G26" s="6"/>
      <c r="H26" s="114"/>
      <c r="I26" s="203"/>
      <c r="J26" s="96"/>
      <c r="K26" s="7"/>
      <c r="L26" s="105">
        <f t="shared" si="21"/>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$10,IF(C26=3,Persönliche_Daten!$H$10,IF(C26=4,Persönliche_Daten!$I$10,IF(C26=5,Persönliche_Daten!$J$10,IF(C26=6,Persönliche_Daten!$K$10))))))+IF(C26=7,Persönliche_Daten!$L$10,IF(C26=1,Persönliche_Daten!$M$10,0))))</f>
        <v>0</v>
      </c>
      <c r="W26" s="397"/>
      <c r="X26" s="369">
        <f t="shared" si="0"/>
        <v>0</v>
      </c>
      <c r="Y26" s="370"/>
      <c r="Z26" s="371">
        <f t="shared" si="25"/>
        <v>0</v>
      </c>
      <c r="AA26" s="372"/>
      <c r="AB26" s="367">
        <f>IF(D26=Persönliche_Daten!$D$24,Persönliche_Daten!$H$24,IF(D26=Persönliche_Daten!$D$26,0,IF(BF26&gt;0,0,IF(C26=2,Persönliche_Daten!$P$10,IF(C26=3,Persönliche_Daten!$Q$10,IF(C26=4,Persönliche_Daten!$R$10,IF(C26=5,Persönliche_Daten!$S$10,IF(C26=6,Persönliche_Daten!$T$10))))))+IF(C26=7,Persönliche_Daten!$U$10,IF(C26=1,Persönliche_Daten!$V$10,0)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46096</v>
      </c>
      <c r="C27" s="60">
        <f t="shared" si="19"/>
        <v>1</v>
      </c>
      <c r="D27" s="210">
        <f t="shared" si="20"/>
        <v>46096</v>
      </c>
      <c r="E27" s="211"/>
      <c r="F27" s="6"/>
      <c r="G27" s="6"/>
      <c r="H27" s="114"/>
      <c r="I27" s="203"/>
      <c r="J27" s="96"/>
      <c r="K27" s="7"/>
      <c r="L27" s="105">
        <f t="shared" si="21"/>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$10,IF(C27=3,Persönliche_Daten!$H$10,IF(C27=4,Persönliche_Daten!$I$10,IF(C27=5,Persönliche_Daten!$J$10,IF(C27=6,Persönliche_Daten!$K$10))))))+IF(C27=7,Persönliche_Daten!$L$10,IF(C27=1,Persönliche_Daten!$M$10,0))))</f>
        <v>0</v>
      </c>
      <c r="W27" s="397"/>
      <c r="X27" s="369">
        <f t="shared" si="0"/>
        <v>0</v>
      </c>
      <c r="Y27" s="370"/>
      <c r="Z27" s="371">
        <f t="shared" si="25"/>
        <v>0</v>
      </c>
      <c r="AA27" s="372"/>
      <c r="AB27" s="367">
        <f>IF(D27=Persönliche_Daten!$D$24,Persönliche_Daten!$H$24,IF(D27=Persönliche_Daten!$D$26,0,IF(BF27&gt;0,0,IF(C27=2,Persönliche_Daten!$P$10,IF(C27=3,Persönliche_Daten!$Q$10,IF(C27=4,Persönliche_Daten!$R$10,IF(C27=5,Persönliche_Daten!$S$10,IF(C27=6,Persönliche_Daten!$T$10))))))+IF(C27=7,Persönliche_Daten!$U$10,IF(C27=1,Persönliche_Daten!$V$10,0)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46097</v>
      </c>
      <c r="C28" s="60">
        <f t="shared" si="19"/>
        <v>2</v>
      </c>
      <c r="D28" s="210">
        <f t="shared" si="20"/>
        <v>46097</v>
      </c>
      <c r="E28" s="211"/>
      <c r="F28" s="6"/>
      <c r="G28" s="6"/>
      <c r="H28" s="114"/>
      <c r="I28" s="203"/>
      <c r="J28" s="96"/>
      <c r="K28" s="7"/>
      <c r="L28" s="105">
        <f t="shared" si="21"/>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$10,IF(C28=3,Persönliche_Daten!$H$10,IF(C28=4,Persönliche_Daten!$I$10,IF(C28=5,Persönliche_Daten!$J$10,IF(C28=6,Persönliche_Daten!$K$10))))))+IF(C28=7,Persönliche_Daten!$L$10,IF(C28=1,Persönliche_Daten!$M$10,0))))</f>
        <v>0</v>
      </c>
      <c r="W28" s="397"/>
      <c r="X28" s="369">
        <f t="shared" si="0"/>
        <v>0</v>
      </c>
      <c r="Y28" s="370"/>
      <c r="Z28" s="371">
        <f t="shared" si="25"/>
        <v>0</v>
      </c>
      <c r="AA28" s="372"/>
      <c r="AB28" s="367">
        <f>IF(D28=Persönliche_Daten!$D$24,Persönliche_Daten!$H$24,IF(D28=Persönliche_Daten!$D$26,0,IF(BF28&gt;0,0,IF(C28=2,Persönliche_Daten!$P$10,IF(C28=3,Persönliche_Daten!$Q$10,IF(C28=4,Persönliche_Daten!$R$10,IF(C28=5,Persönliche_Daten!$S$10,IF(C28=6,Persönliche_Daten!$T$10))))))+IF(C28=7,Persönliche_Daten!$U$10,IF(C28=1,Persönliche_Daten!$V$10,0)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46098</v>
      </c>
      <c r="C29" s="60">
        <f t="shared" si="19"/>
        <v>3</v>
      </c>
      <c r="D29" s="210">
        <f t="shared" si="20"/>
        <v>46098</v>
      </c>
      <c r="E29" s="211"/>
      <c r="F29" s="6"/>
      <c r="G29" s="6"/>
      <c r="H29" s="114"/>
      <c r="I29" s="203"/>
      <c r="J29" s="96"/>
      <c r="K29" s="7"/>
      <c r="L29" s="105">
        <f t="shared" si="21"/>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$10,IF(C29=3,Persönliche_Daten!$H$10,IF(C29=4,Persönliche_Daten!$I$10,IF(C29=5,Persönliche_Daten!$J$10,IF(C29=6,Persönliche_Daten!$K$10))))))+IF(C29=7,Persönliche_Daten!$L$10,IF(C29=1,Persönliche_Daten!$M$10,0))))</f>
        <v>0</v>
      </c>
      <c r="W29" s="397"/>
      <c r="X29" s="369">
        <f t="shared" si="0"/>
        <v>0</v>
      </c>
      <c r="Y29" s="370"/>
      <c r="Z29" s="371">
        <f t="shared" si="25"/>
        <v>0</v>
      </c>
      <c r="AA29" s="372"/>
      <c r="AB29" s="367">
        <f>IF(D29=Persönliche_Daten!$D$24,Persönliche_Daten!$H$24,IF(D29=Persönliche_Daten!$D$26,0,IF(BF29&gt;0,0,IF(C29=2,Persönliche_Daten!$P$10,IF(C29=3,Persönliche_Daten!$Q$10,IF(C29=4,Persönliche_Daten!$R$10,IF(C29=5,Persönliche_Daten!$S$10,IF(C29=6,Persönliche_Daten!$T$10))))))+IF(C29=7,Persönliche_Daten!$U$10,IF(C29=1,Persönliche_Daten!$V$10,0)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46099</v>
      </c>
      <c r="C30" s="60">
        <f t="shared" si="19"/>
        <v>4</v>
      </c>
      <c r="D30" s="210">
        <f t="shared" si="20"/>
        <v>46099</v>
      </c>
      <c r="E30" s="211"/>
      <c r="F30" s="6"/>
      <c r="G30" s="6"/>
      <c r="H30" s="114"/>
      <c r="I30" s="203"/>
      <c r="J30" s="96"/>
      <c r="K30" s="7"/>
      <c r="L30" s="105">
        <f t="shared" si="21"/>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$10,IF(C30=3,Persönliche_Daten!$H$10,IF(C30=4,Persönliche_Daten!$I$10,IF(C30=5,Persönliche_Daten!$J$10,IF(C30=6,Persönliche_Daten!$K$10))))))+IF(C30=7,Persönliche_Daten!$L$10,IF(C30=1,Persönliche_Daten!$M$10,0))))</f>
        <v>0</v>
      </c>
      <c r="W30" s="397"/>
      <c r="X30" s="369">
        <f t="shared" si="0"/>
        <v>0</v>
      </c>
      <c r="Y30" s="370"/>
      <c r="Z30" s="371">
        <f t="shared" si="25"/>
        <v>0</v>
      </c>
      <c r="AA30" s="372"/>
      <c r="AB30" s="367">
        <f>IF(D30=Persönliche_Daten!$D$24,Persönliche_Daten!$H$24,IF(D30=Persönliche_Daten!$D$26,0,IF(BF30&gt;0,0,IF(C30=2,Persönliche_Daten!$P$10,IF(C30=3,Persönliche_Daten!$Q$10,IF(C30=4,Persönliche_Daten!$R$10,IF(C30=5,Persönliche_Daten!$S$10,IF(C30=6,Persönliche_Daten!$T$10))))))+IF(C30=7,Persönliche_Daten!$U$10,IF(C30=1,Persönliche_Daten!$V$10,0)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46100</v>
      </c>
      <c r="C31" s="60">
        <f t="shared" si="19"/>
        <v>5</v>
      </c>
      <c r="D31" s="210">
        <f t="shared" si="20"/>
        <v>46100</v>
      </c>
      <c r="E31" s="211"/>
      <c r="F31" s="6"/>
      <c r="G31" s="6"/>
      <c r="H31" s="114"/>
      <c r="I31" s="203"/>
      <c r="J31" s="96"/>
      <c r="K31" s="7"/>
      <c r="L31" s="105">
        <f t="shared" si="21"/>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$10,IF(C31=3,Persönliche_Daten!$H$10,IF(C31=4,Persönliche_Daten!$I$10,IF(C31=5,Persönliche_Daten!$J$10,IF(C31=6,Persönliche_Daten!$K$10))))))+IF(C31=7,Persönliche_Daten!$L$10,IF(C31=1,Persönliche_Daten!$M$10,0))))</f>
        <v>0</v>
      </c>
      <c r="W31" s="397"/>
      <c r="X31" s="369">
        <f t="shared" si="0"/>
        <v>0</v>
      </c>
      <c r="Y31" s="370"/>
      <c r="Z31" s="371">
        <f t="shared" si="25"/>
        <v>0</v>
      </c>
      <c r="AA31" s="372"/>
      <c r="AB31" s="367">
        <f>IF(D31=Persönliche_Daten!$D$24,Persönliche_Daten!$H$24,IF(D31=Persönliche_Daten!$D$26,0,IF(BF31&gt;0,0,IF(C31=2,Persönliche_Daten!$P$10,IF(C31=3,Persönliche_Daten!$Q$10,IF(C31=4,Persönliche_Daten!$R$10,IF(C31=5,Persönliche_Daten!$S$10,IF(C31=6,Persönliche_Daten!$T$10))))))+IF(C31=7,Persönliche_Daten!$U$10,IF(C31=1,Persönliche_Daten!$V$10,0)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46101</v>
      </c>
      <c r="C32" s="60">
        <f t="shared" si="19"/>
        <v>6</v>
      </c>
      <c r="D32" s="210">
        <f t="shared" si="20"/>
        <v>46101</v>
      </c>
      <c r="E32" s="211"/>
      <c r="F32" s="6"/>
      <c r="G32" s="6"/>
      <c r="H32" s="114"/>
      <c r="I32" s="203"/>
      <c r="J32" s="96"/>
      <c r="K32" s="7"/>
      <c r="L32" s="105">
        <f t="shared" si="21"/>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$10,IF(C32=3,Persönliche_Daten!$H$10,IF(C32=4,Persönliche_Daten!$I$10,IF(C32=5,Persönliche_Daten!$J$10,IF(C32=6,Persönliche_Daten!$K$10))))))+IF(C32=7,Persönliche_Daten!$L$10,IF(C32=1,Persönliche_Daten!$M$10,0))))</f>
        <v>0</v>
      </c>
      <c r="W32" s="397"/>
      <c r="X32" s="369">
        <f t="shared" si="0"/>
        <v>0</v>
      </c>
      <c r="Y32" s="370"/>
      <c r="Z32" s="371">
        <f t="shared" si="25"/>
        <v>0</v>
      </c>
      <c r="AA32" s="372"/>
      <c r="AB32" s="367">
        <f>IF(D32=Persönliche_Daten!$D$24,Persönliche_Daten!$H$24,IF(D32=Persönliche_Daten!$D$26,0,IF(BF32&gt;0,0,IF(C32=2,Persönliche_Daten!$P$10,IF(C32=3,Persönliche_Daten!$Q$10,IF(C32=4,Persönliche_Daten!$R$10,IF(C32=5,Persönliche_Daten!$S$10,IF(C32=6,Persönliche_Daten!$T$10))))))+IF(C32=7,Persönliche_Daten!$U$10,IF(C32=1,Persönliche_Daten!$V$10,0)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46102</v>
      </c>
      <c r="C33" s="60">
        <f t="shared" si="19"/>
        <v>7</v>
      </c>
      <c r="D33" s="210">
        <f t="shared" si="20"/>
        <v>46102</v>
      </c>
      <c r="E33" s="211"/>
      <c r="F33" s="6"/>
      <c r="G33" s="6"/>
      <c r="H33" s="114"/>
      <c r="I33" s="203"/>
      <c r="J33" s="96"/>
      <c r="K33" s="7"/>
      <c r="L33" s="105">
        <f t="shared" si="21"/>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$10,IF(C33=3,Persönliche_Daten!$H$10,IF(C33=4,Persönliche_Daten!$I$10,IF(C33=5,Persönliche_Daten!$J$10,IF(C33=6,Persönliche_Daten!$K$10))))))+IF(C33=7,Persönliche_Daten!$L$10,IF(C33=1,Persönliche_Daten!$M$10,0))))</f>
        <v>0</v>
      </c>
      <c r="W33" s="397"/>
      <c r="X33" s="369">
        <f t="shared" si="0"/>
        <v>0</v>
      </c>
      <c r="Y33" s="370"/>
      <c r="Z33" s="371">
        <f t="shared" si="25"/>
        <v>0</v>
      </c>
      <c r="AA33" s="372"/>
      <c r="AB33" s="367">
        <f>IF(D33=Persönliche_Daten!$D$24,Persönliche_Daten!$H$24,IF(D33=Persönliche_Daten!$D$26,0,IF(BF33&gt;0,0,IF(C33=2,Persönliche_Daten!$P$10,IF(C33=3,Persönliche_Daten!$Q$10,IF(C33=4,Persönliche_Daten!$R$10,IF(C33=5,Persönliche_Daten!$S$10,IF(C33=6,Persönliche_Daten!$T$10))))))+IF(C33=7,Persönliche_Daten!$U$10,IF(C33=1,Persönliche_Daten!$V$10,0)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46103</v>
      </c>
      <c r="C34" s="60">
        <f t="shared" si="19"/>
        <v>1</v>
      </c>
      <c r="D34" s="210">
        <f t="shared" si="20"/>
        <v>46103</v>
      </c>
      <c r="E34" s="211"/>
      <c r="F34" s="6"/>
      <c r="G34" s="6"/>
      <c r="H34" s="114"/>
      <c r="I34" s="203"/>
      <c r="J34" s="96"/>
      <c r="K34" s="7"/>
      <c r="L34" s="105">
        <f t="shared" si="21"/>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$10,IF(C34=3,Persönliche_Daten!$H$10,IF(C34=4,Persönliche_Daten!$I$10,IF(C34=5,Persönliche_Daten!$J$10,IF(C34=6,Persönliche_Daten!$K$10))))))+IF(C34=7,Persönliche_Daten!$L$10,IF(C34=1,Persönliche_Daten!$M$10,0))))</f>
        <v>0</v>
      </c>
      <c r="W34" s="397"/>
      <c r="X34" s="369">
        <f t="shared" si="0"/>
        <v>0</v>
      </c>
      <c r="Y34" s="370"/>
      <c r="Z34" s="371">
        <f t="shared" si="25"/>
        <v>0</v>
      </c>
      <c r="AA34" s="372"/>
      <c r="AB34" s="367">
        <f>IF(D34=Persönliche_Daten!$D$24,Persönliche_Daten!$H$24,IF(D34=Persönliche_Daten!$D$26,0,IF(BF34&gt;0,0,IF(C34=2,Persönliche_Daten!$P$10,IF(C34=3,Persönliche_Daten!$Q$10,IF(C34=4,Persönliche_Daten!$R$10,IF(C34=5,Persönliche_Daten!$S$10,IF(C34=6,Persönliche_Daten!$T$10))))))+IF(C34=7,Persönliche_Daten!$U$10,IF(C34=1,Persönliche_Daten!$V$10,0)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46104</v>
      </c>
      <c r="C35" s="60">
        <f t="shared" si="19"/>
        <v>2</v>
      </c>
      <c r="D35" s="210">
        <f t="shared" si="20"/>
        <v>46104</v>
      </c>
      <c r="E35" s="211"/>
      <c r="F35" s="6"/>
      <c r="G35" s="6"/>
      <c r="H35" s="114"/>
      <c r="I35" s="203"/>
      <c r="J35" s="96"/>
      <c r="K35" s="7"/>
      <c r="L35" s="105">
        <f t="shared" si="21"/>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$10,IF(C35=3,Persönliche_Daten!$H$10,IF(C35=4,Persönliche_Daten!$I$10,IF(C35=5,Persönliche_Daten!$J$10,IF(C35=6,Persönliche_Daten!$K$10))))))+IF(C35=7,Persönliche_Daten!$L$10,IF(C35=1,Persönliche_Daten!$M$10,0))))</f>
        <v>0</v>
      </c>
      <c r="W35" s="397"/>
      <c r="X35" s="369">
        <f t="shared" si="0"/>
        <v>0</v>
      </c>
      <c r="Y35" s="370"/>
      <c r="Z35" s="371">
        <f t="shared" si="25"/>
        <v>0</v>
      </c>
      <c r="AA35" s="372"/>
      <c r="AB35" s="367">
        <f>IF(D35=Persönliche_Daten!$D$24,Persönliche_Daten!$H$24,IF(D35=Persönliche_Daten!$D$26,0,IF(BF35&gt;0,0,IF(C35=2,Persönliche_Daten!$P$10,IF(C35=3,Persönliche_Daten!$Q$10,IF(C35=4,Persönliche_Daten!$R$10,IF(C35=5,Persönliche_Daten!$S$10,IF(C35=6,Persönliche_Daten!$T$10))))))+IF(C35=7,Persönliche_Daten!$U$10,IF(C35=1,Persönliche_Daten!$V$10,0)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46105</v>
      </c>
      <c r="C36" s="60">
        <f t="shared" si="19"/>
        <v>3</v>
      </c>
      <c r="D36" s="210">
        <f t="shared" si="20"/>
        <v>46105</v>
      </c>
      <c r="E36" s="211"/>
      <c r="F36" s="6"/>
      <c r="G36" s="6"/>
      <c r="H36" s="114"/>
      <c r="I36" s="203"/>
      <c r="J36" s="96"/>
      <c r="K36" s="7"/>
      <c r="L36" s="105">
        <f t="shared" si="21"/>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$10,IF(C36=3,Persönliche_Daten!$H$10,IF(C36=4,Persönliche_Daten!$I$10,IF(C36=5,Persönliche_Daten!$J$10,IF(C36=6,Persönliche_Daten!$K$10))))))+IF(C36=7,Persönliche_Daten!$L$10,IF(C36=1,Persönliche_Daten!$M$10,0))))</f>
        <v>0</v>
      </c>
      <c r="W36" s="397"/>
      <c r="X36" s="369">
        <f t="shared" si="0"/>
        <v>0</v>
      </c>
      <c r="Y36" s="370"/>
      <c r="Z36" s="371">
        <f t="shared" si="25"/>
        <v>0</v>
      </c>
      <c r="AA36" s="372"/>
      <c r="AB36" s="367">
        <f>IF(D36=Persönliche_Daten!$D$24,Persönliche_Daten!$H$24,IF(D36=Persönliche_Daten!$D$26,0,IF(BF36&gt;0,0,IF(C36=2,Persönliche_Daten!$P$10,IF(C36=3,Persönliche_Daten!$Q$10,IF(C36=4,Persönliche_Daten!$R$10,IF(C36=5,Persönliche_Daten!$S$10,IF(C36=6,Persönliche_Daten!$T$10))))))+IF(C36=7,Persönliche_Daten!$U$10,IF(C36=1,Persönliche_Daten!$V$10,0)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46106</v>
      </c>
      <c r="C37" s="60">
        <f t="shared" si="19"/>
        <v>4</v>
      </c>
      <c r="D37" s="210">
        <f t="shared" si="20"/>
        <v>46106</v>
      </c>
      <c r="E37" s="211"/>
      <c r="F37" s="6"/>
      <c r="G37" s="6"/>
      <c r="H37" s="114"/>
      <c r="I37" s="203"/>
      <c r="J37" s="96"/>
      <c r="K37" s="7"/>
      <c r="L37" s="105">
        <f t="shared" si="21"/>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$10,IF(C37=3,Persönliche_Daten!$H$10,IF(C37=4,Persönliche_Daten!$I$10,IF(C37=5,Persönliche_Daten!$J$10,IF(C37=6,Persönliche_Daten!$K$10))))))+IF(C37=7,Persönliche_Daten!$L$10,IF(C37=1,Persönliche_Daten!$M$10,0))))</f>
        <v>0</v>
      </c>
      <c r="W37" s="397"/>
      <c r="X37" s="369">
        <f t="shared" si="0"/>
        <v>0</v>
      </c>
      <c r="Y37" s="370"/>
      <c r="Z37" s="371">
        <f t="shared" si="25"/>
        <v>0</v>
      </c>
      <c r="AA37" s="372"/>
      <c r="AB37" s="367">
        <f>IF(D37=Persönliche_Daten!$D$24,Persönliche_Daten!$H$24,IF(D37=Persönliche_Daten!$D$26,0,IF(BF37&gt;0,0,IF(C37=2,Persönliche_Daten!$P$10,IF(C37=3,Persönliche_Daten!$Q$10,IF(C37=4,Persönliche_Daten!$R$10,IF(C37=5,Persönliche_Daten!$S$10,IF(C37=6,Persönliche_Daten!$T$10))))))+IF(C37=7,Persönliche_Daten!$U$10,IF(C37=1,Persönliche_Daten!$V$10,0)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2:75" s="1" customFormat="1" ht="21.75" customHeight="1" x14ac:dyDescent="0.25">
      <c r="B38" s="59">
        <f t="shared" si="18"/>
        <v>46107</v>
      </c>
      <c r="C38" s="60">
        <f t="shared" si="19"/>
        <v>5</v>
      </c>
      <c r="D38" s="210">
        <f t="shared" si="20"/>
        <v>46107</v>
      </c>
      <c r="E38" s="211"/>
      <c r="F38" s="6"/>
      <c r="G38" s="6"/>
      <c r="H38" s="114"/>
      <c r="I38" s="203"/>
      <c r="J38" s="96"/>
      <c r="K38" s="7"/>
      <c r="L38" s="105">
        <f>(K38-J38)*24</f>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$10,IF(C38=3,Persönliche_Daten!$H$10,IF(C38=4,Persönliche_Daten!$I$10,IF(C38=5,Persönliche_Daten!$J$10,IF(C38=6,Persönliche_Daten!$K$10))))))+IF(C38=7,Persönliche_Daten!$L$10,IF(C38=1,Persönliche_Daten!$M$10,0))))</f>
        <v>0</v>
      </c>
      <c r="W38" s="397"/>
      <c r="X38" s="369">
        <f t="shared" si="0"/>
        <v>0</v>
      </c>
      <c r="Y38" s="370"/>
      <c r="Z38" s="371">
        <f t="shared" si="25"/>
        <v>0</v>
      </c>
      <c r="AA38" s="372"/>
      <c r="AB38" s="367">
        <f>IF(D38=Persönliche_Daten!$D$24,Persönliche_Daten!$H$24,IF(D38=Persönliche_Daten!$D$26,0,IF(BF38&gt;0,0,IF(C38=2,Persönliche_Daten!$P$10,IF(C38=3,Persönliche_Daten!$Q$10,IF(C38=4,Persönliche_Daten!$R$10,IF(C38=5,Persönliche_Daten!$S$10,IF(C38=6,Persönliche_Daten!$T$10))))))+IF(C38=7,Persönliche_Daten!$U$10,IF(C38=1,Persönliche_Daten!$V$10,0)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46108</v>
      </c>
      <c r="C39" s="60">
        <f t="shared" si="19"/>
        <v>6</v>
      </c>
      <c r="D39" s="210">
        <f t="shared" si="20"/>
        <v>46108</v>
      </c>
      <c r="E39" s="211"/>
      <c r="F39" s="6"/>
      <c r="G39" s="6"/>
      <c r="H39" s="114"/>
      <c r="I39" s="203"/>
      <c r="J39" s="96"/>
      <c r="K39" s="7"/>
      <c r="L39" s="105">
        <f t="shared" si="21"/>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$10,IF(C39=3,Persönliche_Daten!$H$10,IF(C39=4,Persönliche_Daten!$I$10,IF(C39=5,Persönliche_Daten!$J$10,IF(C39=6,Persönliche_Daten!$K$10))))))+IF(C39=7,Persönliche_Daten!$L$10,IF(C39=1,Persönliche_Daten!$M$10,0))))</f>
        <v>0</v>
      </c>
      <c r="W39" s="397"/>
      <c r="X39" s="369">
        <f t="shared" si="0"/>
        <v>0</v>
      </c>
      <c r="Y39" s="370"/>
      <c r="Z39" s="371">
        <f t="shared" si="25"/>
        <v>0</v>
      </c>
      <c r="AA39" s="372"/>
      <c r="AB39" s="367">
        <f>IF(D39=Persönliche_Daten!$D$24,Persönliche_Daten!$H$24,IF(D39=Persönliche_Daten!$D$26,0,IF(BF39&gt;0,0,IF(C39=2,Persönliche_Daten!$P$10,IF(C39=3,Persönliche_Daten!$Q$10,IF(C39=4,Persönliche_Daten!$R$10,IF(C39=5,Persönliche_Daten!$S$10,IF(C39=6,Persönliche_Daten!$T$10))))))+IF(C39=7,Persönliche_Daten!$U$10,IF(C39=1,Persönliche_Daten!$V$10,0)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46109</v>
      </c>
      <c r="C40" s="60">
        <f t="shared" si="19"/>
        <v>7</v>
      </c>
      <c r="D40" s="210">
        <f t="shared" si="20"/>
        <v>46109</v>
      </c>
      <c r="E40" s="211"/>
      <c r="F40" s="6"/>
      <c r="G40" s="6"/>
      <c r="H40" s="114"/>
      <c r="I40" s="203"/>
      <c r="J40" s="96"/>
      <c r="K40" s="7"/>
      <c r="L40" s="105">
        <f t="shared" si="21"/>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$10,IF(C40=3,Persönliche_Daten!$H$10,IF(C40=4,Persönliche_Daten!$I$10,IF(C40=5,Persönliche_Daten!$J$10,IF(C40=6,Persönliche_Daten!$K$10))))))+IF(C40=7,Persönliche_Daten!$L$10,IF(C40=1,Persönliche_Daten!$M$10,0))))</f>
        <v>0</v>
      </c>
      <c r="W40" s="397"/>
      <c r="X40" s="369">
        <f t="shared" si="0"/>
        <v>0</v>
      </c>
      <c r="Y40" s="370"/>
      <c r="Z40" s="371">
        <f t="shared" si="25"/>
        <v>0</v>
      </c>
      <c r="AA40" s="372"/>
      <c r="AB40" s="367">
        <f>IF(D40=Persönliche_Daten!$D$24,Persönliche_Daten!$H$24,IF(D40=Persönliche_Daten!$D$26,0,IF(BF40&gt;0,0,IF(C40=2,Persönliche_Daten!$P$10,IF(C40=3,Persönliche_Daten!$Q$10,IF(C40=4,Persönliche_Daten!$R$10,IF(C40=5,Persönliche_Daten!$S$10,IF(C40=6,Persönliche_Daten!$T$10))))))+IF(C40=7,Persönliche_Daten!$U$10,IF(C40=1,Persönliche_Daten!$V$10,0)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46110</v>
      </c>
      <c r="C41" s="60">
        <f t="shared" si="19"/>
        <v>1</v>
      </c>
      <c r="D41" s="210">
        <f t="shared" si="20"/>
        <v>46110</v>
      </c>
      <c r="E41" s="211"/>
      <c r="F41" s="6"/>
      <c r="G41" s="6"/>
      <c r="H41" s="114"/>
      <c r="I41" s="203"/>
      <c r="J41" s="96"/>
      <c r="K41" s="7"/>
      <c r="L41" s="105">
        <f t="shared" si="21"/>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$10,IF(C41=3,Persönliche_Daten!$H$10,IF(C41=4,Persönliche_Daten!$I$10,IF(C41=5,Persönliche_Daten!$J$10,IF(C41=6,Persönliche_Daten!$K$10))))))+IF(C41=7,Persönliche_Daten!$L$10,IF(C41=1,Persönliche_Daten!$M$10,0))))</f>
        <v>0</v>
      </c>
      <c r="W41" s="397"/>
      <c r="X41" s="369">
        <f t="shared" si="0"/>
        <v>0</v>
      </c>
      <c r="Y41" s="370"/>
      <c r="Z41" s="371">
        <f t="shared" si="25"/>
        <v>0</v>
      </c>
      <c r="AA41" s="372"/>
      <c r="AB41" s="367">
        <f>IF(D41=Persönliche_Daten!$D$24,Persönliche_Daten!$H$24,IF(D41=Persönliche_Daten!$D$26,0,IF(BF41&gt;0,0,IF(C41=2,Persönliche_Daten!$P$10,IF(C41=3,Persönliche_Daten!$Q$10,IF(C41=4,Persönliche_Daten!$R$10,IF(C41=5,Persönliche_Daten!$S$10,IF(C41=6,Persönliche_Daten!$T$10))))))+IF(C41=7,Persönliche_Daten!$U$10,IF(C41=1,Persönliche_Daten!$V$10,0)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46111</v>
      </c>
      <c r="C42" s="60">
        <f t="shared" si="19"/>
        <v>2</v>
      </c>
      <c r="D42" s="210">
        <f t="shared" si="20"/>
        <v>46111</v>
      </c>
      <c r="E42" s="211"/>
      <c r="F42" s="6"/>
      <c r="G42" s="6"/>
      <c r="H42" s="114"/>
      <c r="I42" s="203"/>
      <c r="J42" s="96"/>
      <c r="K42" s="7"/>
      <c r="L42" s="105">
        <f t="shared" si="21"/>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$10,IF(C42=3,Persönliche_Daten!$H$10,IF(C42=4,Persönliche_Daten!$I$10,IF(C42=5,Persönliche_Daten!$J$10,IF(C42=6,Persönliche_Daten!$K$10))))))+IF(C42=7,Persönliche_Daten!$L$10,IF(C42=1,Persönliche_Daten!$M$10,0))))</f>
        <v>0</v>
      </c>
      <c r="W42" s="397"/>
      <c r="X42" s="369">
        <f t="shared" si="0"/>
        <v>0</v>
      </c>
      <c r="Y42" s="370"/>
      <c r="Z42" s="371">
        <f t="shared" si="25"/>
        <v>0</v>
      </c>
      <c r="AA42" s="372"/>
      <c r="AB42" s="367">
        <f>IF(D42=Persönliche_Daten!$D$24,Persönliche_Daten!$H$24,IF(D42=Persönliche_Daten!$D$26,0,IF(BF42&gt;0,0,IF(C42=2,Persönliche_Daten!$P$10,IF(C42=3,Persönliche_Daten!$Q$10,IF(C42=4,Persönliche_Daten!$R$10,IF(C42=5,Persönliche_Daten!$S$10,IF(C42=6,Persönliche_Daten!$T$10))))))+IF(C42=7,Persönliche_Daten!$U$10,IF(C42=1,Persönliche_Daten!$V$10,0)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f t="shared" si="18"/>
        <v>46112</v>
      </c>
      <c r="C43" s="116">
        <f t="shared" si="19"/>
        <v>3</v>
      </c>
      <c r="D43" s="212">
        <f t="shared" si="20"/>
        <v>46112</v>
      </c>
      <c r="E43" s="213"/>
      <c r="F43" s="117"/>
      <c r="G43" s="117"/>
      <c r="H43" s="118"/>
      <c r="I43" s="203"/>
      <c r="J43" s="97"/>
      <c r="K43" s="98"/>
      <c r="L43" s="106">
        <f t="shared" si="21"/>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$10,IF(C43=3,Persönliche_Daten!$H$10,IF(C43=4,Persönliche_Daten!$I$10,IF(C43=5,Persönliche_Daten!$J$10,IF(C43=6,Persönliche_Daten!$K$10))))))+IF(C43=7,Persönliche_Daten!$L$10,IF(C43=1,Persönliche_Daten!$M$10,0))))</f>
        <v>0</v>
      </c>
      <c r="W43" s="421"/>
      <c r="X43" s="383">
        <f t="shared" si="0"/>
        <v>0</v>
      </c>
      <c r="Y43" s="384"/>
      <c r="Z43" s="385">
        <f>IF(OR(V43&gt;0,X43&lt;&gt;0),ROUND(X43-V43,2),0)</f>
        <v>0</v>
      </c>
      <c r="AA43" s="386"/>
      <c r="AB43" s="381">
        <f>IF(D43=Persönliche_Daten!$D$24,Persönliche_Daten!$H$24,IF(D43=Persönliche_Daten!$D$26,0,IF(BF43&gt;0,0,IF(C43=2,Persönliche_Daten!$P$10,IF(C43=3,Persönliche_Daten!$Q$10,IF(C43=4,Persönliche_Daten!$R$10,IF(C43=5,Persönliche_Daten!$S$10,IF(C43=6,Persönliche_Daten!$T$10))))))+IF(C43=7,Persönliche_Daten!$U$10,IF(C43=1,Persönliche_Daten!$V$10,0)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Februar!Z50</f>
        <v>0</v>
      </c>
      <c r="AA49" s="392"/>
      <c r="AE49" s="3" t="s">
        <v>113</v>
      </c>
      <c r="AF49" s="391">
        <f>Februar!AF50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9yjWznm71o3+/VgEqpHDqkiSjBNuQonFrPKemCEH2NNLl2qOxIN4bQ9NARad3xIYGd1bOlIbYzs6uhuU6vnp3w==" saltValue="OAp4u14ivcqQrmDhZtbxTw==" spinCount="100000" sheet="1" objects="1" scenarios="1"/>
  <customSheetViews>
    <customSheetView guid="{22DB5202-71BE-11D3-B97D-005004335D92}" showGridLines="0" zeroValues="0" hiddenColumns="1" showRuler="0" topLeftCell="B1">
      <pane ySplit="12" topLeftCell="A13" activePane="bottomLeft" state="frozen"/>
      <selection pane="bottomLeft" activeCell="J52" sqref="J52"/>
      <pageMargins left="0.35433070866141736" right="0.23622047244094491" top="0.47244094488188981" bottom="0.23622047244094491" header="0.31496062992125984" footer="0.15748031496062992"/>
      <pageSetup paperSize="9" orientation="portrait" horizontalDpi="4294967292" verticalDpi="0" r:id="rId1"/>
      <headerFooter alignWithMargins="0"/>
    </customSheetView>
  </customSheetViews>
  <mergeCells count="281">
    <mergeCell ref="AO46:AP46"/>
    <mergeCell ref="Z48:AA48"/>
    <mergeCell ref="Z49:AA49"/>
    <mergeCell ref="X46:Y46"/>
    <mergeCell ref="AD46:AE46"/>
    <mergeCell ref="X44:Y44"/>
    <mergeCell ref="Z44:AA44"/>
    <mergeCell ref="AH46:AI46"/>
    <mergeCell ref="AF48:AG48"/>
    <mergeCell ref="AH48:AI48"/>
    <mergeCell ref="Z42:AA42"/>
    <mergeCell ref="Z43:AA43"/>
    <mergeCell ref="Z41:AA41"/>
    <mergeCell ref="AB42:AC42"/>
    <mergeCell ref="AD42:AE42"/>
    <mergeCell ref="AB40:AC40"/>
    <mergeCell ref="AD40:AE40"/>
    <mergeCell ref="K44:L44"/>
    <mergeCell ref="N44:O44"/>
    <mergeCell ref="T44:U44"/>
    <mergeCell ref="V44:W44"/>
    <mergeCell ref="Z40:AA40"/>
    <mergeCell ref="X42:Y42"/>
    <mergeCell ref="X43:Y43"/>
    <mergeCell ref="V41:W41"/>
    <mergeCell ref="X41:Y41"/>
    <mergeCell ref="Z19:AA19"/>
    <mergeCell ref="Z20:AA20"/>
    <mergeCell ref="Z31:AA31"/>
    <mergeCell ref="Z26:AA26"/>
    <mergeCell ref="Z27:AA27"/>
    <mergeCell ref="X28:Y28"/>
    <mergeCell ref="V42:W42"/>
    <mergeCell ref="V43:W43"/>
    <mergeCell ref="V40:W40"/>
    <mergeCell ref="X40:Y40"/>
    <mergeCell ref="X37:Y37"/>
    <mergeCell ref="V39:W39"/>
    <mergeCell ref="X38:Y38"/>
    <mergeCell ref="X39:Y39"/>
    <mergeCell ref="V38:W38"/>
    <mergeCell ref="Z32:AA32"/>
    <mergeCell ref="Z28:AA28"/>
    <mergeCell ref="Z30:AA30"/>
    <mergeCell ref="Z37:AA37"/>
    <mergeCell ref="Z38:AA38"/>
    <mergeCell ref="Z39:AA39"/>
    <mergeCell ref="Z34:AA34"/>
    <mergeCell ref="Z35:AA35"/>
    <mergeCell ref="Z36:AA36"/>
    <mergeCell ref="V36:W36"/>
    <mergeCell ref="V37:W37"/>
    <mergeCell ref="V34:W34"/>
    <mergeCell ref="V35:W35"/>
    <mergeCell ref="X34:Y34"/>
    <mergeCell ref="X35:Y35"/>
    <mergeCell ref="Z33:AA33"/>
    <mergeCell ref="V33:W33"/>
    <mergeCell ref="X30:Y30"/>
    <mergeCell ref="X31:Y31"/>
    <mergeCell ref="V30:W30"/>
    <mergeCell ref="V31:W31"/>
    <mergeCell ref="X33:Y33"/>
    <mergeCell ref="X32:Y32"/>
    <mergeCell ref="V32:W32"/>
    <mergeCell ref="X36:Y36"/>
    <mergeCell ref="V26:W26"/>
    <mergeCell ref="V27:W27"/>
    <mergeCell ref="V28:W28"/>
    <mergeCell ref="V29:W29"/>
    <mergeCell ref="X29:Y29"/>
    <mergeCell ref="AD22:AE22"/>
    <mergeCell ref="X26:Y26"/>
    <mergeCell ref="X27:Y27"/>
    <mergeCell ref="X25:Y25"/>
    <mergeCell ref="AB25:AC25"/>
    <mergeCell ref="AD29:AE29"/>
    <mergeCell ref="Z29:AA29"/>
    <mergeCell ref="AB27:AC27"/>
    <mergeCell ref="AD27:AE27"/>
    <mergeCell ref="V21:W21"/>
    <mergeCell ref="X17:Y17"/>
    <mergeCell ref="X18:Y18"/>
    <mergeCell ref="Z17:AA17"/>
    <mergeCell ref="Z18:AA18"/>
    <mergeCell ref="X21:Y21"/>
    <mergeCell ref="Z23:AA23"/>
    <mergeCell ref="Z24:AA24"/>
    <mergeCell ref="Z25:AA25"/>
    <mergeCell ref="X23:Y23"/>
    <mergeCell ref="V25:W25"/>
    <mergeCell ref="V22:W22"/>
    <mergeCell ref="V23:W23"/>
    <mergeCell ref="V24:W24"/>
    <mergeCell ref="X24:Y24"/>
    <mergeCell ref="V17:W17"/>
    <mergeCell ref="V18:W18"/>
    <mergeCell ref="V19:W19"/>
    <mergeCell ref="Z21:AA21"/>
    <mergeCell ref="Z22:AA22"/>
    <mergeCell ref="X22:Y22"/>
    <mergeCell ref="X19:Y19"/>
    <mergeCell ref="V20:W20"/>
    <mergeCell ref="X20:Y20"/>
    <mergeCell ref="V16:W16"/>
    <mergeCell ref="H5:L5"/>
    <mergeCell ref="H7:L7"/>
    <mergeCell ref="M5:O5"/>
    <mergeCell ref="H8:L8"/>
    <mergeCell ref="X11:Y11"/>
    <mergeCell ref="Z11:AA11"/>
    <mergeCell ref="X13:Y13"/>
    <mergeCell ref="Z13:AA13"/>
    <mergeCell ref="X16:Y16"/>
    <mergeCell ref="X14:Y14"/>
    <mergeCell ref="Z14:AA14"/>
    <mergeCell ref="Z15:AA15"/>
    <mergeCell ref="Z16:AA16"/>
    <mergeCell ref="AD11:AE11"/>
    <mergeCell ref="AF11:AG11"/>
    <mergeCell ref="AB13:AC13"/>
    <mergeCell ref="AD13:AE13"/>
    <mergeCell ref="AF13:AG13"/>
    <mergeCell ref="AO13:AP13"/>
    <mergeCell ref="X15:Y15"/>
    <mergeCell ref="V13:W13"/>
    <mergeCell ref="V14:W14"/>
    <mergeCell ref="V15:W15"/>
    <mergeCell ref="AB16:AC16"/>
    <mergeCell ref="AD16:AE16"/>
    <mergeCell ref="AF16:AG16"/>
    <mergeCell ref="AO16:AP16"/>
    <mergeCell ref="AB17:AC17"/>
    <mergeCell ref="AD17:AE17"/>
    <mergeCell ref="AF17:AG17"/>
    <mergeCell ref="AO17:AP17"/>
    <mergeCell ref="AB14:AC14"/>
    <mergeCell ref="AD14:AE14"/>
    <mergeCell ref="AF14:AG14"/>
    <mergeCell ref="AO14:AP14"/>
    <mergeCell ref="AB15:AC15"/>
    <mergeCell ref="AD15:AE15"/>
    <mergeCell ref="AF15:AG15"/>
    <mergeCell ref="AO15:AP15"/>
    <mergeCell ref="AB20:AC20"/>
    <mergeCell ref="AD20:AE20"/>
    <mergeCell ref="AF20:AG20"/>
    <mergeCell ref="AO20:AP20"/>
    <mergeCell ref="AB21:AC21"/>
    <mergeCell ref="AD21:AE21"/>
    <mergeCell ref="AF21:AG21"/>
    <mergeCell ref="AO21:AP21"/>
    <mergeCell ref="AB18:AC18"/>
    <mergeCell ref="AD18:AE18"/>
    <mergeCell ref="AF18:AG18"/>
    <mergeCell ref="AO18:AP18"/>
    <mergeCell ref="AB19:AC19"/>
    <mergeCell ref="AD19:AE19"/>
    <mergeCell ref="AF19:AG19"/>
    <mergeCell ref="AO19:AP19"/>
    <mergeCell ref="AO22:AP22"/>
    <mergeCell ref="AB23:AC23"/>
    <mergeCell ref="AD23:AE23"/>
    <mergeCell ref="AF23:AG23"/>
    <mergeCell ref="AO23:AP23"/>
    <mergeCell ref="AB24:AC24"/>
    <mergeCell ref="AD24:AE24"/>
    <mergeCell ref="AF24:AG24"/>
    <mergeCell ref="AO24:AP24"/>
    <mergeCell ref="AB22:AC22"/>
    <mergeCell ref="AF22:AG22"/>
    <mergeCell ref="AF27:AG27"/>
    <mergeCell ref="AO27:AP27"/>
    <mergeCell ref="AB28:AC28"/>
    <mergeCell ref="AD28:AE28"/>
    <mergeCell ref="AF28:AG28"/>
    <mergeCell ref="AO28:AP28"/>
    <mergeCell ref="AD25:AE25"/>
    <mergeCell ref="AF25:AG25"/>
    <mergeCell ref="AO25:AP25"/>
    <mergeCell ref="AB26:AC26"/>
    <mergeCell ref="AD26:AE26"/>
    <mergeCell ref="AF26:AG26"/>
    <mergeCell ref="AO26:AP26"/>
    <mergeCell ref="AD32:AE32"/>
    <mergeCell ref="AF32:AG32"/>
    <mergeCell ref="AO32:AP32"/>
    <mergeCell ref="AB33:AC33"/>
    <mergeCell ref="AD33:AE33"/>
    <mergeCell ref="AF33:AG33"/>
    <mergeCell ref="AO33:AP33"/>
    <mergeCell ref="AO29:AP29"/>
    <mergeCell ref="AB30:AC30"/>
    <mergeCell ref="AD30:AE30"/>
    <mergeCell ref="AF30:AG30"/>
    <mergeCell ref="AO30:AP30"/>
    <mergeCell ref="AB31:AC31"/>
    <mergeCell ref="AD31:AE31"/>
    <mergeCell ref="AF31:AG31"/>
    <mergeCell ref="AO31:AP31"/>
    <mergeCell ref="AB29:AC29"/>
    <mergeCell ref="AF29:AG29"/>
    <mergeCell ref="AB32:AC32"/>
    <mergeCell ref="AB36:AC36"/>
    <mergeCell ref="AD36:AE36"/>
    <mergeCell ref="AF36:AG36"/>
    <mergeCell ref="AO36:AP36"/>
    <mergeCell ref="AB37:AC37"/>
    <mergeCell ref="AD37:AE37"/>
    <mergeCell ref="AF37:AG37"/>
    <mergeCell ref="AO37:AP37"/>
    <mergeCell ref="AB34:AC34"/>
    <mergeCell ref="AD34:AE34"/>
    <mergeCell ref="AF34:AG34"/>
    <mergeCell ref="AO34:AP34"/>
    <mergeCell ref="AB35:AC35"/>
    <mergeCell ref="AD35:AE35"/>
    <mergeCell ref="AF35:AG35"/>
    <mergeCell ref="AO35:AP35"/>
    <mergeCell ref="AF40:AG40"/>
    <mergeCell ref="AO40:AP40"/>
    <mergeCell ref="AB41:AC41"/>
    <mergeCell ref="AD41:AE41"/>
    <mergeCell ref="AF41:AG41"/>
    <mergeCell ref="AO41:AP41"/>
    <mergeCell ref="AF38:AG38"/>
    <mergeCell ref="AO38:AP38"/>
    <mergeCell ref="AB39:AC39"/>
    <mergeCell ref="AD39:AE39"/>
    <mergeCell ref="AF39:AG39"/>
    <mergeCell ref="AO39:AP39"/>
    <mergeCell ref="AD38:AE38"/>
    <mergeCell ref="AB38:AC38"/>
    <mergeCell ref="AO42:AP42"/>
    <mergeCell ref="AB43:AC43"/>
    <mergeCell ref="AD43:AE43"/>
    <mergeCell ref="AF43:AG43"/>
    <mergeCell ref="AO43:AP43"/>
    <mergeCell ref="AB44:AC44"/>
    <mergeCell ref="AD44:AE44"/>
    <mergeCell ref="AF44:AG44"/>
    <mergeCell ref="AO44:AP44"/>
    <mergeCell ref="AF42:AG42"/>
    <mergeCell ref="AA78:AB78"/>
    <mergeCell ref="AA79:AB79"/>
    <mergeCell ref="AA80:AB80"/>
    <mergeCell ref="AA81:AB81"/>
    <mergeCell ref="AA82:AB82"/>
    <mergeCell ref="AA83:AB83"/>
    <mergeCell ref="AF49:AG49"/>
    <mergeCell ref="AH49:AI49"/>
    <mergeCell ref="Z50:AA50"/>
    <mergeCell ref="AF50:AG50"/>
    <mergeCell ref="AH50:AI50"/>
    <mergeCell ref="AA76:AB76"/>
    <mergeCell ref="AA90:AB90"/>
    <mergeCell ref="AA91:AB91"/>
    <mergeCell ref="AA92:AB92"/>
    <mergeCell ref="AA93:AB93"/>
    <mergeCell ref="AA94:AB94"/>
    <mergeCell ref="AA95:AB95"/>
    <mergeCell ref="AA84:AB84"/>
    <mergeCell ref="AA85:AB85"/>
    <mergeCell ref="AA86:AB86"/>
    <mergeCell ref="AA87:AB87"/>
    <mergeCell ref="AA88:AB88"/>
    <mergeCell ref="AA89:AB89"/>
    <mergeCell ref="AA108:AB108"/>
    <mergeCell ref="AA109:AB109"/>
    <mergeCell ref="AA101:AB101"/>
    <mergeCell ref="AA102:AB102"/>
    <mergeCell ref="AA103:AB103"/>
    <mergeCell ref="AA104:AB104"/>
    <mergeCell ref="AA105:AB105"/>
    <mergeCell ref="AA106:AB106"/>
    <mergeCell ref="AA96:AB96"/>
    <mergeCell ref="AA97:AB97"/>
    <mergeCell ref="AA98:AB98"/>
    <mergeCell ref="AA99:AB99"/>
    <mergeCell ref="AA100:AB100"/>
    <mergeCell ref="AA107:AB107"/>
  </mergeCells>
  <conditionalFormatting sqref="B13:B43">
    <cfRule type="expression" dxfId="269" priority="48" stopIfTrue="1">
      <formula>WEEKDAY(C13)=7</formula>
    </cfRule>
    <cfRule type="expression" dxfId="268" priority="49" stopIfTrue="1">
      <formula>WEEKDAY(C13)=1</formula>
    </cfRule>
  </conditionalFormatting>
  <conditionalFormatting sqref="C13:C43">
    <cfRule type="expression" dxfId="267" priority="50" stopIfTrue="1">
      <formula>WEEKDAY(C13)=7</formula>
    </cfRule>
    <cfRule type="expression" dxfId="266" priority="51" stopIfTrue="1">
      <formula>WEEKDAY(C13)=1</formula>
    </cfRule>
  </conditionalFormatting>
  <conditionalFormatting sqref="D13:D43">
    <cfRule type="expression" dxfId="265" priority="52" stopIfTrue="1">
      <formula>WEEKDAY(C13)=7</formula>
    </cfRule>
    <cfRule type="expression" dxfId="264" priority="53" stopIfTrue="1">
      <formula>WEEKDAY(C13)=1</formula>
    </cfRule>
  </conditionalFormatting>
  <conditionalFormatting sqref="E13:O43 V13:V43">
    <cfRule type="expression" dxfId="263" priority="8" stopIfTrue="1">
      <formula>WEEKDAY($C13)=7</formula>
    </cfRule>
    <cfRule type="expression" dxfId="262" priority="9" stopIfTrue="1">
      <formula>WEEKDAY($C13)=1</formula>
    </cfRule>
  </conditionalFormatting>
  <conditionalFormatting sqref="X13:X43 Z13:Z43">
    <cfRule type="expression" dxfId="261" priority="80" stopIfTrue="1">
      <formula>WEEKDAY($C13)=7</formula>
    </cfRule>
    <cfRule type="expression" dxfId="260" priority="81" stopIfTrue="1">
      <formula>WEEKDAY($C13)=1</formula>
    </cfRule>
  </conditionalFormatting>
  <conditionalFormatting sqref="AB13:AB43">
    <cfRule type="expression" dxfId="259" priority="68" stopIfTrue="1">
      <formula>WEEKDAY($C13)=7</formula>
    </cfRule>
    <cfRule type="expression" dxfId="258" priority="69" stopIfTrue="1">
      <formula>WEEKDAY($C13)=1</formula>
    </cfRule>
  </conditionalFormatting>
  <conditionalFormatting sqref="AD13:AD43">
    <cfRule type="expression" dxfId="257" priority="64" stopIfTrue="1">
      <formula>WEEKDAY($C13)=7</formula>
    </cfRule>
    <cfRule type="expression" dxfId="256" priority="65" stopIfTrue="1">
      <formula>WEEKDAY($C13)=1</formula>
    </cfRule>
  </conditionalFormatting>
  <conditionalFormatting sqref="AF13:AF43">
    <cfRule type="expression" dxfId="255" priority="62" stopIfTrue="1">
      <formula>WEEKDAY($C13)=7</formula>
    </cfRule>
    <cfRule type="expression" dxfId="254" priority="63" stopIfTrue="1">
      <formula>WEEKDAY($C13)=1</formula>
    </cfRule>
  </conditionalFormatting>
  <conditionalFormatting sqref="AH13:AI43">
    <cfRule type="expression" dxfId="253" priority="58" stopIfTrue="1">
      <formula>WEEKDAY($C13)=7</formula>
    </cfRule>
    <cfRule type="expression" dxfId="252" priority="59" stopIfTrue="1">
      <formula>WEEKDAY($C13)=1</formula>
    </cfRule>
  </conditionalFormatting>
  <conditionalFormatting sqref="AW2">
    <cfRule type="expression" dxfId="251" priority="60" stopIfTrue="1">
      <formula>WEEKDAY($C2)=7</formula>
    </cfRule>
    <cfRule type="expression" dxfId="250" priority="61" stopIfTrue="1">
      <formula>WEEKDAY($C2)=1</formula>
    </cfRule>
  </conditionalFormatting>
  <conditionalFormatting sqref="P13:R28">
    <cfRule type="expression" dxfId="249" priority="7" stopIfTrue="1">
      <formula>WEEKDAY($C13)=7</formula>
    </cfRule>
  </conditionalFormatting>
  <conditionalFormatting sqref="P29:R43">
    <cfRule type="expression" dxfId="248" priority="6" stopIfTrue="1">
      <formula>WEEKDAY($C29)=7</formula>
    </cfRule>
  </conditionalFormatting>
  <conditionalFormatting sqref="P13:R43">
    <cfRule type="expression" dxfId="247" priority="5" stopIfTrue="1">
      <formula>WEEKDAY($C13)=1</formula>
    </cfRule>
  </conditionalFormatting>
  <conditionalFormatting sqref="S13:U28">
    <cfRule type="expression" dxfId="246" priority="4" stopIfTrue="1">
      <formula>WEEKDAY($C13)=7</formula>
    </cfRule>
  </conditionalFormatting>
  <conditionalFormatting sqref="S29:U43">
    <cfRule type="expression" dxfId="245" priority="2" stopIfTrue="1">
      <formula>WEEKDAY($C29)=7</formula>
    </cfRule>
  </conditionalFormatting>
  <conditionalFormatting sqref="S29:U43">
    <cfRule type="expression" dxfId="244" priority="3" stopIfTrue="1">
      <formula>WEEKDAY($C29)=1</formula>
    </cfRule>
  </conditionalFormatting>
  <conditionalFormatting sqref="S13:U28">
    <cfRule type="expression" dxfId="243" priority="1" stopIfTrue="1">
      <formula>WEEKDAY($C13)=1</formula>
    </cfRule>
  </conditionalFormatting>
  <dataValidations count="1">
    <dataValidation type="time" allowBlank="1" showInputMessage="1" showErrorMessage="1" error="Zeit ungültig" sqref="M13 S13" xr:uid="{00000000-0002-0000-0400-000000000000}">
      <formula1>0.5</formula1>
      <formula2>0.75</formula2>
    </dataValidation>
  </dataValidations>
  <pageMargins left="0" right="0" top="0" bottom="0" header="0" footer="0"/>
  <pageSetup paperSize="9" scale="56" orientation="landscape"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E29" sqref="E29:H33"/>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Persönliche_Daten!F11&amp;" "&amp;Persönliche_Daten!F2</f>
        <v>April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Jahresübersicht!H14</f>
        <v>0</v>
      </c>
      <c r="P8" s="358"/>
      <c r="Q8" s="358"/>
      <c r="R8" s="358"/>
      <c r="S8" s="271"/>
      <c r="T8" s="266" t="s">
        <v>17</v>
      </c>
      <c r="U8" s="284">
        <f>Persönliche_Daten!G11</f>
        <v>0</v>
      </c>
      <c r="V8" s="284">
        <f>Persönliche_Daten!H11</f>
        <v>0</v>
      </c>
      <c r="W8" s="284">
        <f>Persönliche_Daten!I11</f>
        <v>0</v>
      </c>
      <c r="X8" s="284">
        <f>Persönliche_Daten!J11</f>
        <v>0</v>
      </c>
      <c r="Y8" s="284">
        <f>Persönliche_Daten!K11</f>
        <v>0</v>
      </c>
      <c r="Z8" s="284">
        <f>Persönliche_Daten!L11</f>
        <v>0</v>
      </c>
      <c r="AA8" s="284">
        <f>Persönliche_Daten!M11</f>
        <v>0</v>
      </c>
      <c r="AB8" s="266" t="s">
        <v>17</v>
      </c>
      <c r="AC8" s="284">
        <f>Persönliche_Daten!P11</f>
        <v>0</v>
      </c>
      <c r="AD8" s="284">
        <f>Persönliche_Daten!Q11</f>
        <v>0</v>
      </c>
      <c r="AE8" s="284">
        <f>Persönliche_Daten!R11</f>
        <v>0</v>
      </c>
      <c r="AF8" s="284">
        <f>Persönliche_Daten!S11</f>
        <v>0</v>
      </c>
      <c r="AG8" s="284">
        <f>Persönliche_Daten!T11</f>
        <v>0</v>
      </c>
      <c r="AH8" s="284">
        <f>Persönliche_Daten!U11</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Persönliche_Daten!AB8</f>
        <v>46113</v>
      </c>
      <c r="C13" s="111">
        <f>WEEKDAY(B13)</f>
        <v>4</v>
      </c>
      <c r="D13" s="201">
        <f>Persönliche_Daten!AB8</f>
        <v>46113</v>
      </c>
      <c r="E13" s="202"/>
      <c r="F13" s="112"/>
      <c r="G13" s="112"/>
      <c r="H13" s="113"/>
      <c r="I13" s="203"/>
      <c r="J13" s="92"/>
      <c r="K13" s="93"/>
      <c r="L13" s="104">
        <f>(K13-J13)*24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$11,IF(C13=3,Persönliche_Daten!$H$11,IF(C13=4,Persönliche_Daten!$I$11,IF(C13=5,Persönliche_Daten!$J$11,IF(C13=6,Persönliche_Daten!$K$11))))))+IF(C13=7,Persönliche_Daten!$L$11,IF(C13=1,Persönliche_Daten!$M$11,0)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$11,IF(C13=3,Persönliche_Daten!$Q$11,IF(C13=4,Persönliche_Daten!$R$11,IF(C13=5,Persönliche_Daten!$S$11,IF(C13=6,Persönliche_Daten!$T$11))))))+IF(C13=7,Persönliche_Daten!$U$11,IF(C13=1,Persönliche_Daten!$V$11,0)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46114</v>
      </c>
      <c r="C14" s="60">
        <f>WEEKDAY(B14)</f>
        <v>5</v>
      </c>
      <c r="D14" s="210">
        <f>D13+1</f>
        <v>46114</v>
      </c>
      <c r="E14" s="211"/>
      <c r="F14" s="6"/>
      <c r="G14" s="6"/>
      <c r="H14" s="114" t="s">
        <v>62</v>
      </c>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$11,IF(C14=3,Persönliche_Daten!$H$11,IF(C14=4,Persönliche_Daten!$I$11,IF(C14=5,Persönliche_Daten!$J$11,IF(C14=6,Persönliche_Daten!$K$11))))))+IF(C14=7,Persönliche_Daten!$L$11,IF(C14=1,Persönliche_Daten!$M$11,0))))</f>
        <v>0</v>
      </c>
      <c r="W14" s="462"/>
      <c r="X14" s="396">
        <f t="shared" si="0"/>
        <v>0</v>
      </c>
      <c r="Y14" s="368"/>
      <c r="Z14" s="371">
        <f>IF(OR(V14&gt;0,X14&lt;&gt;0),ROUND(X14-V14,2),0)</f>
        <v>0</v>
      </c>
      <c r="AA14" s="372"/>
      <c r="AB14" s="367">
        <f>IF(D14=Persönliche_Daten!$D$24,Persönliche_Daten!$H$24,IF(D14=Persönliche_Daten!$D$26,0,IF(BF14&gt;0,0,IF(C14=2,Persönliche_Daten!$P$11,IF(C14=3,Persönliche_Daten!$Q$11,IF(C14=4,Persönliche_Daten!$R$11,IF(C14=5,Persönliche_Daten!$S$11,IF(C14=6,Persönliche_Daten!$T$11))))))+IF(C14=7,Persönliche_Daten!$U$11,IF(C14=1,Persönliche_Daten!$V$11,0)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59">
        <f t="shared" ref="B15:B42" si="18">B14+1</f>
        <v>46115</v>
      </c>
      <c r="C15" s="60">
        <f t="shared" ref="C15:C42" si="19">WEEKDAY(B15)</f>
        <v>6</v>
      </c>
      <c r="D15" s="210">
        <f t="shared" ref="D15:D42" si="20">D14+1</f>
        <v>46115</v>
      </c>
      <c r="E15" s="211" t="s">
        <v>58</v>
      </c>
      <c r="F15" s="6"/>
      <c r="G15" s="6"/>
      <c r="H15" s="114" t="s">
        <v>63</v>
      </c>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$11,IF(C15=3,Persönliche_Daten!$H$11,IF(C15=4,Persönliche_Daten!$I$11,IF(C15=5,Persönliche_Daten!$J$11,IF(C15=6,Persönliche_Daten!$K$11))))))+IF(C15=7,Persönliche_Daten!$L$11,IF(C15=1,Persönliche_Daten!$M$11,0))))</f>
        <v>0</v>
      </c>
      <c r="W15" s="397"/>
      <c r="X15" s="369">
        <f t="shared" si="0"/>
        <v>0</v>
      </c>
      <c r="Y15" s="370"/>
      <c r="Z15" s="371">
        <f>IF(OR(V15&gt;0,X15&lt;&gt;0),ROUND(X15-V15,2),0)</f>
        <v>0</v>
      </c>
      <c r="AA15" s="372"/>
      <c r="AB15" s="367">
        <f>IF(D15=Persönliche_Daten!$D$24,Persönliche_Daten!$H$24,IF(D15=Persönliche_Daten!$D$26,0,IF(BF15&gt;0,0,IF(C15=2,Persönliche_Daten!$P$11,IF(C15=3,Persönliche_Daten!$Q$11,IF(C15=4,Persönliche_Daten!$R$11,IF(C15=5,Persönliche_Daten!$S$11,IF(C15=6,Persönliche_Daten!$T$11))))))+IF(C15=7,Persönliche_Daten!$U$11,IF(C15=1,Persönliche_Daten!$V$11,0)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1</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1</v>
      </c>
    </row>
    <row r="16" spans="2:70" s="1" customFormat="1" ht="21.75" customHeight="1" x14ac:dyDescent="0.25">
      <c r="B16" s="59">
        <f t="shared" si="18"/>
        <v>46116</v>
      </c>
      <c r="C16" s="60">
        <f t="shared" si="19"/>
        <v>7</v>
      </c>
      <c r="D16" s="210">
        <f t="shared" si="20"/>
        <v>46116</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$11,IF(C16=3,Persönliche_Daten!$H$11,IF(C16=4,Persönliche_Daten!$I$11,IF(C16=5,Persönliche_Daten!$J$11,IF(C16=6,Persönliche_Daten!$K$11))))))+IF(C16=7,Persönliche_Daten!$L$11,IF(C16=1,Persönliche_Daten!$M$11,0))))</f>
        <v>0</v>
      </c>
      <c r="W16" s="397"/>
      <c r="X16" s="369">
        <f t="shared" si="0"/>
        <v>0</v>
      </c>
      <c r="Y16" s="370"/>
      <c r="Z16" s="371">
        <f t="shared" ref="Z16:Z42" si="25">IF(OR(V16&gt;0,X16&lt;&gt;0),ROUND(X16-V16,2),0)</f>
        <v>0</v>
      </c>
      <c r="AA16" s="372"/>
      <c r="AB16" s="367">
        <f>IF(D16=Persönliche_Daten!$D$24,Persönliche_Daten!$H$24,IF(D16=Persönliche_Daten!$D$26,0,IF(BF16&gt;0,0,IF(C16=2,Persönliche_Daten!$P$11,IF(C16=3,Persönliche_Daten!$Q$11,IF(C16=4,Persönliche_Daten!$R$11,IF(C16=5,Persönliche_Daten!$S$11,IF(C16=6,Persönliche_Daten!$T$11))))))+IF(C16=7,Persönliche_Daten!$U$11,IF(C16=1,Persönliche_Daten!$V$11,0)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46117</v>
      </c>
      <c r="C17" s="60">
        <f t="shared" si="19"/>
        <v>1</v>
      </c>
      <c r="D17" s="210">
        <f t="shared" si="20"/>
        <v>46117</v>
      </c>
      <c r="E17" s="211"/>
      <c r="F17" s="6"/>
      <c r="G17" s="6"/>
      <c r="H17" s="114" t="s">
        <v>80</v>
      </c>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$11,IF(C17=3,Persönliche_Daten!$H$11,IF(C17=4,Persönliche_Daten!$I$11,IF(C17=5,Persönliche_Daten!$J$11,IF(C17=6,Persönliche_Daten!$K$11))))))+IF(C17=7,Persönliche_Daten!$L$11,IF(C17=1,Persönliche_Daten!$M$11,0))))</f>
        <v>0</v>
      </c>
      <c r="W17" s="397"/>
      <c r="X17" s="369">
        <f t="shared" si="0"/>
        <v>0</v>
      </c>
      <c r="Y17" s="370"/>
      <c r="Z17" s="371">
        <f t="shared" si="25"/>
        <v>0</v>
      </c>
      <c r="AA17" s="372"/>
      <c r="AB17" s="367">
        <f>IF(D17=Persönliche_Daten!$D$24,Persönliche_Daten!$H$24,IF(D17=Persönliche_Daten!$D$26,0,IF(BF17&gt;0,0,IF(C17=2,Persönliche_Daten!$P$11,IF(C17=3,Persönliche_Daten!$Q$11,IF(C17=4,Persönliche_Daten!$R$11,IF(C17=5,Persönliche_Daten!$S$11,IF(C17=6,Persönliche_Daten!$T$11))))))+IF(C17=7,Persönliche_Daten!$U$11,IF(C17=1,Persönliche_Daten!$V$11,0)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46118</v>
      </c>
      <c r="C18" s="60">
        <f t="shared" si="19"/>
        <v>2</v>
      </c>
      <c r="D18" s="210">
        <f t="shared" si="20"/>
        <v>46118</v>
      </c>
      <c r="E18" s="211" t="s">
        <v>58</v>
      </c>
      <c r="F18" s="6"/>
      <c r="G18" s="6"/>
      <c r="H18" s="114" t="s">
        <v>64</v>
      </c>
      <c r="I18" s="203"/>
      <c r="J18" s="96"/>
      <c r="K18" s="7"/>
      <c r="L18" s="105">
        <f>(K18-J18)*24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$11,IF(C18=3,Persönliche_Daten!$H$11,IF(C18=4,Persönliche_Daten!$I$11,IF(C18=5,Persönliche_Daten!$J$11,IF(C18=6,Persönliche_Daten!$K$11))))))+IF(C18=7,Persönliche_Daten!$L$11,IF(C18=1,Persönliche_Daten!$M$11,0))))</f>
        <v>0</v>
      </c>
      <c r="W18" s="397"/>
      <c r="X18" s="369">
        <f t="shared" si="0"/>
        <v>0</v>
      </c>
      <c r="Y18" s="370"/>
      <c r="Z18" s="371">
        <f t="shared" si="25"/>
        <v>0</v>
      </c>
      <c r="AA18" s="372"/>
      <c r="AB18" s="367">
        <f>IF(D18=Persönliche_Daten!$D$24,Persönliche_Daten!$H$24,IF(D18=Persönliche_Daten!$D$26,0,IF(BF18&gt;0,0,IF(C18=2,Persönliche_Daten!$P$11,IF(C18=3,Persönliche_Daten!$Q$11,IF(C18=4,Persönliche_Daten!$R$11,IF(C18=5,Persönliche_Daten!$S$11,IF(C18=6,Persönliche_Daten!$T$11))))))+IF(C18=7,Persönliche_Daten!$U$11,IF(C18=1,Persönliche_Daten!$V$11,0)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1</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1</v>
      </c>
    </row>
    <row r="19" spans="2:70" s="1" customFormat="1" ht="21.75" customHeight="1" x14ac:dyDescent="0.25">
      <c r="B19" s="59">
        <f t="shared" si="18"/>
        <v>46119</v>
      </c>
      <c r="C19" s="60">
        <f t="shared" si="19"/>
        <v>3</v>
      </c>
      <c r="D19" s="210">
        <f t="shared" si="20"/>
        <v>46119</v>
      </c>
      <c r="E19" s="211"/>
      <c r="F19" s="6"/>
      <c r="G19" s="6"/>
      <c r="H19" s="114"/>
      <c r="I19" s="203"/>
      <c r="J19" s="96"/>
      <c r="K19" s="7"/>
      <c r="L19" s="105">
        <f t="shared" si="21"/>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$11,IF(C19=3,Persönliche_Daten!$H$11,IF(C19=4,Persönliche_Daten!$I$11,IF(C19=5,Persönliche_Daten!$J$11,IF(C19=6,Persönliche_Daten!$K$11))))))+IF(C19=7,Persönliche_Daten!$L$11,IF(C19=1,Persönliche_Daten!$M$11,0))))</f>
        <v>0</v>
      </c>
      <c r="W19" s="397"/>
      <c r="X19" s="369">
        <f t="shared" si="0"/>
        <v>0</v>
      </c>
      <c r="Y19" s="370"/>
      <c r="Z19" s="371">
        <f t="shared" si="25"/>
        <v>0</v>
      </c>
      <c r="AA19" s="372"/>
      <c r="AB19" s="367">
        <f>IF(D19=Persönliche_Daten!$D$24,Persönliche_Daten!$H$24,IF(D19=Persönliche_Daten!$D$26,0,IF(BF19&gt;0,0,IF(C19=2,Persönliche_Daten!$P$11,IF(C19=3,Persönliche_Daten!$Q$11,IF(C19=4,Persönliche_Daten!$R$11,IF(C19=5,Persönliche_Daten!$S$11,IF(C19=6,Persönliche_Daten!$T$11))))))+IF(C19=7,Persönliche_Daten!$U$11,IF(C19=1,Persönliche_Daten!$V$11,0)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46120</v>
      </c>
      <c r="C20" s="60">
        <f t="shared" si="19"/>
        <v>4</v>
      </c>
      <c r="D20" s="210">
        <f t="shared" si="20"/>
        <v>46120</v>
      </c>
      <c r="E20" s="211"/>
      <c r="F20" s="6"/>
      <c r="G20" s="6"/>
      <c r="H20" s="114"/>
      <c r="I20" s="203"/>
      <c r="J20" s="96"/>
      <c r="K20" s="7"/>
      <c r="L20" s="105">
        <f t="shared" si="21"/>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$11,IF(C20=3,Persönliche_Daten!$H$11,IF(C20=4,Persönliche_Daten!$I$11,IF(C20=5,Persönliche_Daten!$J$11,IF(C20=6,Persönliche_Daten!$K$11))))))+IF(C20=7,Persönliche_Daten!$L$11,IF(C20=1,Persönliche_Daten!$M$11,0))))</f>
        <v>0</v>
      </c>
      <c r="W20" s="397"/>
      <c r="X20" s="369">
        <f t="shared" si="0"/>
        <v>0</v>
      </c>
      <c r="Y20" s="370"/>
      <c r="Z20" s="371">
        <f t="shared" si="25"/>
        <v>0</v>
      </c>
      <c r="AA20" s="372"/>
      <c r="AB20" s="367">
        <f>IF(D20=Persönliche_Daten!$D$24,Persönliche_Daten!$H$24,IF(D20=Persönliche_Daten!$D$26,0,IF(BF20&gt;0,0,IF(C20=2,Persönliche_Daten!$P$11,IF(C20=3,Persönliche_Daten!$Q$11,IF(C20=4,Persönliche_Daten!$R$11,IF(C20=5,Persönliche_Daten!$S$11,IF(C20=6,Persönliche_Daten!$T$11))))))+IF(C20=7,Persönliche_Daten!$U$11,IF(C20=1,Persönliche_Daten!$V$11,0)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46121</v>
      </c>
      <c r="C21" s="60">
        <f t="shared" si="19"/>
        <v>5</v>
      </c>
      <c r="D21" s="210">
        <f t="shared" si="20"/>
        <v>46121</v>
      </c>
      <c r="E21" s="211"/>
      <c r="F21" s="6"/>
      <c r="G21" s="6"/>
      <c r="H21" s="114"/>
      <c r="I21" s="203"/>
      <c r="J21" s="96"/>
      <c r="K21" s="7"/>
      <c r="L21" s="105">
        <f t="shared" si="21"/>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$11,IF(C21=3,Persönliche_Daten!$H$11,IF(C21=4,Persönliche_Daten!$I$11,IF(C21=5,Persönliche_Daten!$J$11,IF(C21=6,Persönliche_Daten!$K$11))))))+IF(C21=7,Persönliche_Daten!$L$11,IF(C21=1,Persönliche_Daten!$M$11,0))))</f>
        <v>0</v>
      </c>
      <c r="W21" s="397"/>
      <c r="X21" s="369">
        <f t="shared" si="0"/>
        <v>0</v>
      </c>
      <c r="Y21" s="370"/>
      <c r="Z21" s="371">
        <f t="shared" si="25"/>
        <v>0</v>
      </c>
      <c r="AA21" s="372"/>
      <c r="AB21" s="367">
        <f>IF(D21=Persönliche_Daten!$D$24,Persönliche_Daten!$H$24,IF(D21=Persönliche_Daten!$D$26,0,IF(BF21&gt;0,0,IF(C21=2,Persönliche_Daten!$P$11,IF(C21=3,Persönliche_Daten!$Q$11,IF(C21=4,Persönliche_Daten!$R$11,IF(C21=5,Persönliche_Daten!$S$11,IF(C21=6,Persönliche_Daten!$T$11))))))+IF(C21=7,Persönliche_Daten!$U$11,IF(C21=1,Persönliche_Daten!$V$11,0)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46122</v>
      </c>
      <c r="C22" s="60">
        <f t="shared" si="19"/>
        <v>6</v>
      </c>
      <c r="D22" s="210">
        <f t="shared" si="20"/>
        <v>46122</v>
      </c>
      <c r="E22" s="211"/>
      <c r="F22" s="6"/>
      <c r="G22" s="6"/>
      <c r="H22" s="114"/>
      <c r="I22" s="203"/>
      <c r="J22" s="96"/>
      <c r="K22" s="7"/>
      <c r="L22" s="105">
        <f t="shared" si="21"/>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$11,IF(C22=3,Persönliche_Daten!$H$11,IF(C22=4,Persönliche_Daten!$I$11,IF(C22=5,Persönliche_Daten!$J$11,IF(C22=6,Persönliche_Daten!$K$11))))))+IF(C22=7,Persönliche_Daten!$L$11,IF(C22=1,Persönliche_Daten!$M$11,0))))</f>
        <v>0</v>
      </c>
      <c r="W22" s="397"/>
      <c r="X22" s="369">
        <f t="shared" si="0"/>
        <v>0</v>
      </c>
      <c r="Y22" s="370"/>
      <c r="Z22" s="371">
        <f t="shared" si="25"/>
        <v>0</v>
      </c>
      <c r="AA22" s="372"/>
      <c r="AB22" s="367">
        <f>IF(D22=Persönliche_Daten!$D$24,Persönliche_Daten!$H$24,IF(D22=Persönliche_Daten!$D$26,0,IF(BF22&gt;0,0,IF(C22=2,Persönliche_Daten!$P$11,IF(C22=3,Persönliche_Daten!$Q$11,IF(C22=4,Persönliche_Daten!$R$11,IF(C22=5,Persönliche_Daten!$S$11,IF(C22=6,Persönliche_Daten!$T$11))))))+IF(C22=7,Persönliche_Daten!$U$11,IF(C22=1,Persönliche_Daten!$V$11,0)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46123</v>
      </c>
      <c r="C23" s="60">
        <f t="shared" si="19"/>
        <v>7</v>
      </c>
      <c r="D23" s="210">
        <f t="shared" si="20"/>
        <v>46123</v>
      </c>
      <c r="E23" s="211"/>
      <c r="F23" s="6"/>
      <c r="G23" s="6"/>
      <c r="H23" s="114"/>
      <c r="I23" s="203"/>
      <c r="J23" s="96"/>
      <c r="K23" s="7"/>
      <c r="L23" s="105">
        <f t="shared" si="21"/>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$11,IF(C23=3,Persönliche_Daten!$H$11,IF(C23=4,Persönliche_Daten!$I$11,IF(C23=5,Persönliche_Daten!$J$11,IF(C23=6,Persönliche_Daten!$K$11))))))+IF(C23=7,Persönliche_Daten!$L$11,IF(C23=1,Persönliche_Daten!$M$11,0))))</f>
        <v>0</v>
      </c>
      <c r="W23" s="397"/>
      <c r="X23" s="369">
        <f t="shared" si="0"/>
        <v>0</v>
      </c>
      <c r="Y23" s="370"/>
      <c r="Z23" s="371">
        <f t="shared" si="25"/>
        <v>0</v>
      </c>
      <c r="AA23" s="372"/>
      <c r="AB23" s="367">
        <f>IF(D23=Persönliche_Daten!$D$24,Persönliche_Daten!$H$24,IF(D23=Persönliche_Daten!$D$26,0,IF(BF23&gt;0,0,IF(C23=2,Persönliche_Daten!$P$11,IF(C23=3,Persönliche_Daten!$Q$11,IF(C23=4,Persönliche_Daten!$R$11,IF(C23=5,Persönliche_Daten!$S$11,IF(C23=6,Persönliche_Daten!$T$11))))))+IF(C23=7,Persönliche_Daten!$U$11,IF(C23=1,Persönliche_Daten!$V$11,0)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46124</v>
      </c>
      <c r="C24" s="60">
        <f t="shared" si="19"/>
        <v>1</v>
      </c>
      <c r="D24" s="210">
        <f t="shared" si="20"/>
        <v>46124</v>
      </c>
      <c r="E24" s="211"/>
      <c r="F24" s="6"/>
      <c r="G24" s="6"/>
      <c r="H24" s="114"/>
      <c r="I24" s="203"/>
      <c r="J24" s="96"/>
      <c r="K24" s="7"/>
      <c r="L24" s="105">
        <f t="shared" si="21"/>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$11,IF(C24=3,Persönliche_Daten!$H$11,IF(C24=4,Persönliche_Daten!$I$11,IF(C24=5,Persönliche_Daten!$J$11,IF(C24=6,Persönliche_Daten!$K$11))))))+IF(C24=7,Persönliche_Daten!$L$11,IF(C24=1,Persönliche_Daten!$M$11,0))))</f>
        <v>0</v>
      </c>
      <c r="W24" s="397"/>
      <c r="X24" s="369">
        <f t="shared" si="0"/>
        <v>0</v>
      </c>
      <c r="Y24" s="370"/>
      <c r="Z24" s="371">
        <f t="shared" si="25"/>
        <v>0</v>
      </c>
      <c r="AA24" s="372"/>
      <c r="AB24" s="367">
        <f>IF(D24=Persönliche_Daten!$D$24,Persönliche_Daten!$H$24,IF(D24=Persönliche_Daten!$D$26,0,IF(BF24&gt;0,0,IF(C24=2,Persönliche_Daten!$P$11,IF(C24=3,Persönliche_Daten!$Q$11,IF(C24=4,Persönliche_Daten!$R$11,IF(C24=5,Persönliche_Daten!$S$11,IF(C24=6,Persönliche_Daten!$T$11))))))+IF(C24=7,Persönliche_Daten!$U$11,IF(C24=1,Persönliche_Daten!$V$11,0)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46125</v>
      </c>
      <c r="C25" s="60">
        <f t="shared" si="19"/>
        <v>2</v>
      </c>
      <c r="D25" s="210">
        <f t="shared" si="20"/>
        <v>46125</v>
      </c>
      <c r="E25" s="211"/>
      <c r="F25" s="6"/>
      <c r="G25" s="6"/>
      <c r="H25" s="114"/>
      <c r="I25" s="203"/>
      <c r="J25" s="96"/>
      <c r="K25" s="7"/>
      <c r="L25" s="105">
        <f t="shared" si="21"/>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$11,IF(C25=3,Persönliche_Daten!$H$11,IF(C25=4,Persönliche_Daten!$I$11,IF(C25=5,Persönliche_Daten!$J$11,IF(C25=6,Persönliche_Daten!$K$11))))))+IF(C25=7,Persönliche_Daten!$L$11,IF(C25=1,Persönliche_Daten!$M$11,0))))</f>
        <v>0</v>
      </c>
      <c r="W25" s="397"/>
      <c r="X25" s="369">
        <f t="shared" si="0"/>
        <v>0</v>
      </c>
      <c r="Y25" s="370"/>
      <c r="Z25" s="371">
        <f t="shared" si="25"/>
        <v>0</v>
      </c>
      <c r="AA25" s="372"/>
      <c r="AB25" s="367">
        <f>IF(D25=Persönliche_Daten!$D$24,Persönliche_Daten!$H$24,IF(D25=Persönliche_Daten!$D$26,0,IF(BF25&gt;0,0,IF(C25=2,Persönliche_Daten!$P$11,IF(C25=3,Persönliche_Daten!$Q$11,IF(C25=4,Persönliche_Daten!$R$11,IF(C25=5,Persönliche_Daten!$S$11,IF(C25=6,Persönliche_Daten!$T$11))))))+IF(C25=7,Persönliche_Daten!$U$11,IF(C25=1,Persönliche_Daten!$V$11,0)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46126</v>
      </c>
      <c r="C26" s="60">
        <f t="shared" si="19"/>
        <v>3</v>
      </c>
      <c r="D26" s="210">
        <f t="shared" si="20"/>
        <v>46126</v>
      </c>
      <c r="E26" s="211"/>
      <c r="F26" s="6"/>
      <c r="G26" s="6"/>
      <c r="H26" s="114"/>
      <c r="I26" s="203"/>
      <c r="J26" s="96"/>
      <c r="K26" s="7"/>
      <c r="L26" s="105">
        <f t="shared" si="21"/>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$11,IF(C26=3,Persönliche_Daten!$H$11,IF(C26=4,Persönliche_Daten!$I$11,IF(C26=5,Persönliche_Daten!$J$11,IF(C26=6,Persönliche_Daten!$K$11))))))+IF(C26=7,Persönliche_Daten!$L$11,IF(C26=1,Persönliche_Daten!$M$11,0))))</f>
        <v>0</v>
      </c>
      <c r="W26" s="397"/>
      <c r="X26" s="369">
        <f t="shared" si="0"/>
        <v>0</v>
      </c>
      <c r="Y26" s="370"/>
      <c r="Z26" s="371">
        <f t="shared" si="25"/>
        <v>0</v>
      </c>
      <c r="AA26" s="372"/>
      <c r="AB26" s="367">
        <f>IF(D26=Persönliche_Daten!$D$24,Persönliche_Daten!$H$24,IF(D26=Persönliche_Daten!$D$26,0,IF(BF26&gt;0,0,IF(C26=2,Persönliche_Daten!$P$11,IF(C26=3,Persönliche_Daten!$Q$11,IF(C26=4,Persönliche_Daten!$R$11,IF(C26=5,Persönliche_Daten!$S$11,IF(C26=6,Persönliche_Daten!$T$11))))))+IF(C26=7,Persönliche_Daten!$U$11,IF(C26=1,Persönliche_Daten!$V$11,0)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46127</v>
      </c>
      <c r="C27" s="60">
        <f t="shared" si="19"/>
        <v>4</v>
      </c>
      <c r="D27" s="210">
        <f t="shared" si="20"/>
        <v>46127</v>
      </c>
      <c r="E27" s="211"/>
      <c r="F27" s="6"/>
      <c r="G27" s="6"/>
      <c r="H27" s="114"/>
      <c r="I27" s="203"/>
      <c r="J27" s="96"/>
      <c r="K27" s="7"/>
      <c r="L27" s="105">
        <f t="shared" si="21"/>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$11,IF(C27=3,Persönliche_Daten!$H$11,IF(C27=4,Persönliche_Daten!$I$11,IF(C27=5,Persönliche_Daten!$J$11,IF(C27=6,Persönliche_Daten!$K$11))))))+IF(C27=7,Persönliche_Daten!$L$11,IF(C27=1,Persönliche_Daten!$M$11,0))))</f>
        <v>0</v>
      </c>
      <c r="W27" s="397"/>
      <c r="X27" s="369">
        <f t="shared" si="0"/>
        <v>0</v>
      </c>
      <c r="Y27" s="370"/>
      <c r="Z27" s="371">
        <f t="shared" si="25"/>
        <v>0</v>
      </c>
      <c r="AA27" s="372"/>
      <c r="AB27" s="367">
        <f>IF(D27=Persönliche_Daten!$D$24,Persönliche_Daten!$H$24,IF(D27=Persönliche_Daten!$D$26,0,IF(BF27&gt;0,0,IF(C27=2,Persönliche_Daten!$P$11,IF(C27=3,Persönliche_Daten!$Q$11,IF(C27=4,Persönliche_Daten!$R$11,IF(C27=5,Persönliche_Daten!$S$11,IF(C27=6,Persönliche_Daten!$T$11))))))+IF(C27=7,Persönliche_Daten!$U$11,IF(C27=1,Persönliche_Daten!$V$11,0)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46128</v>
      </c>
      <c r="C28" s="60">
        <f t="shared" si="19"/>
        <v>5</v>
      </c>
      <c r="D28" s="210">
        <f t="shared" si="20"/>
        <v>46128</v>
      </c>
      <c r="E28" s="211"/>
      <c r="F28" s="6"/>
      <c r="G28" s="6"/>
      <c r="H28" s="114"/>
      <c r="I28" s="203"/>
      <c r="J28" s="96"/>
      <c r="K28" s="7"/>
      <c r="L28" s="105">
        <f t="shared" si="21"/>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$11,IF(C28=3,Persönliche_Daten!$H$11,IF(C28=4,Persönliche_Daten!$I$11,IF(C28=5,Persönliche_Daten!$J$11,IF(C28=6,Persönliche_Daten!$K$11))))))+IF(C28=7,Persönliche_Daten!$L$11,IF(C28=1,Persönliche_Daten!$M$11,0))))</f>
        <v>0</v>
      </c>
      <c r="W28" s="397"/>
      <c r="X28" s="369">
        <f t="shared" si="0"/>
        <v>0</v>
      </c>
      <c r="Y28" s="370"/>
      <c r="Z28" s="371">
        <f t="shared" si="25"/>
        <v>0</v>
      </c>
      <c r="AA28" s="372"/>
      <c r="AB28" s="367">
        <f>IF(D28=Persönliche_Daten!$D$24,Persönliche_Daten!$H$24,IF(D28=Persönliche_Daten!$D$26,0,IF(BF28&gt;0,0,IF(C28=2,Persönliche_Daten!$P$11,IF(C28=3,Persönliche_Daten!$Q$11,IF(C28=4,Persönliche_Daten!$R$11,IF(C28=5,Persönliche_Daten!$S$11,IF(C28=6,Persönliche_Daten!$T$11))))))+IF(C28=7,Persönliche_Daten!$U$11,IF(C28=1,Persönliche_Daten!$V$11,0)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46129</v>
      </c>
      <c r="C29" s="60">
        <f t="shared" si="19"/>
        <v>6</v>
      </c>
      <c r="D29" s="210">
        <f t="shared" si="20"/>
        <v>46129</v>
      </c>
      <c r="E29" s="211"/>
      <c r="F29" s="6"/>
      <c r="G29" s="6"/>
      <c r="H29" s="114"/>
      <c r="I29" s="203"/>
      <c r="J29" s="96"/>
      <c r="K29" s="7"/>
      <c r="L29" s="105">
        <f t="shared" si="21"/>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$11,IF(C29=3,Persönliche_Daten!$H$11,IF(C29=4,Persönliche_Daten!$I$11,IF(C29=5,Persönliche_Daten!$J$11,IF(C29=6,Persönliche_Daten!$K$11))))))+IF(C29=7,Persönliche_Daten!$L$11,IF(C29=1,Persönliche_Daten!$M$11,0))))</f>
        <v>0</v>
      </c>
      <c r="W29" s="397"/>
      <c r="X29" s="369">
        <f t="shared" si="0"/>
        <v>0</v>
      </c>
      <c r="Y29" s="370"/>
      <c r="Z29" s="371">
        <f t="shared" si="25"/>
        <v>0</v>
      </c>
      <c r="AA29" s="372"/>
      <c r="AB29" s="367">
        <f>IF(D29=Persönliche_Daten!$D$24,Persönliche_Daten!$H$24,IF(D29=Persönliche_Daten!$D$26,0,IF(BF29&gt;0,0,IF(C29=2,Persönliche_Daten!$P$11,IF(C29=3,Persönliche_Daten!$Q$11,IF(C29=4,Persönliche_Daten!$R$11,IF(C29=5,Persönliche_Daten!$S$11,IF(C29=6,Persönliche_Daten!$T$11))))))+IF(C29=7,Persönliche_Daten!$U$11,IF(C29=1,Persönliche_Daten!$V$11,0)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46130</v>
      </c>
      <c r="C30" s="60">
        <f t="shared" si="19"/>
        <v>7</v>
      </c>
      <c r="D30" s="210">
        <f t="shared" si="20"/>
        <v>46130</v>
      </c>
      <c r="E30" s="211"/>
      <c r="F30" s="6"/>
      <c r="G30" s="6"/>
      <c r="H30" s="114"/>
      <c r="I30" s="203"/>
      <c r="J30" s="96"/>
      <c r="K30" s="7"/>
      <c r="L30" s="105">
        <f t="shared" si="21"/>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$11,IF(C30=3,Persönliche_Daten!$H$11,IF(C30=4,Persönliche_Daten!$I$11,IF(C30=5,Persönliche_Daten!$J$11,IF(C30=6,Persönliche_Daten!$K$11))))))+IF(C30=7,Persönliche_Daten!$L$11,IF(C30=1,Persönliche_Daten!$M$11,0))))</f>
        <v>0</v>
      </c>
      <c r="W30" s="397"/>
      <c r="X30" s="369">
        <f t="shared" si="0"/>
        <v>0</v>
      </c>
      <c r="Y30" s="370"/>
      <c r="Z30" s="371">
        <f t="shared" si="25"/>
        <v>0</v>
      </c>
      <c r="AA30" s="372"/>
      <c r="AB30" s="367">
        <f>IF(D30=Persönliche_Daten!$D$24,Persönliche_Daten!$H$24,IF(D30=Persönliche_Daten!$D$26,0,IF(BF30&gt;0,0,IF(C30=2,Persönliche_Daten!$P$11,IF(C30=3,Persönliche_Daten!$Q$11,IF(C30=4,Persönliche_Daten!$R$11,IF(C30=5,Persönliche_Daten!$S$11,IF(C30=6,Persönliche_Daten!$T$11))))))+IF(C30=7,Persönliche_Daten!$U$11,IF(C30=1,Persönliche_Daten!$V$11,0)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46131</v>
      </c>
      <c r="C31" s="60">
        <f t="shared" si="19"/>
        <v>1</v>
      </c>
      <c r="D31" s="210">
        <f t="shared" si="20"/>
        <v>46131</v>
      </c>
      <c r="E31" s="211"/>
      <c r="F31" s="6"/>
      <c r="G31" s="6"/>
      <c r="H31" s="114"/>
      <c r="I31" s="203"/>
      <c r="J31" s="96"/>
      <c r="K31" s="7"/>
      <c r="L31" s="105">
        <f t="shared" si="21"/>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$11,IF(C31=3,Persönliche_Daten!$H$11,IF(C31=4,Persönliche_Daten!$I$11,IF(C31=5,Persönliche_Daten!$J$11,IF(C31=6,Persönliche_Daten!$K$11))))))+IF(C31=7,Persönliche_Daten!$L$11,IF(C31=1,Persönliche_Daten!$M$11,0))))</f>
        <v>0</v>
      </c>
      <c r="W31" s="397"/>
      <c r="X31" s="369">
        <f t="shared" si="0"/>
        <v>0</v>
      </c>
      <c r="Y31" s="370"/>
      <c r="Z31" s="371">
        <f t="shared" si="25"/>
        <v>0</v>
      </c>
      <c r="AA31" s="372"/>
      <c r="AB31" s="367">
        <f>IF(D31=Persönliche_Daten!$D$24,Persönliche_Daten!$H$24,IF(D31=Persönliche_Daten!$D$26,0,IF(BF31&gt;0,0,IF(C31=2,Persönliche_Daten!$P$11,IF(C31=3,Persönliche_Daten!$Q$11,IF(C31=4,Persönliche_Daten!$R$11,IF(C31=5,Persönliche_Daten!$S$11,IF(C31=6,Persönliche_Daten!$T$11))))))+IF(C31=7,Persönliche_Daten!$U$11,IF(C31=1,Persönliche_Daten!$V$11,0)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46132</v>
      </c>
      <c r="C32" s="60">
        <f t="shared" si="19"/>
        <v>2</v>
      </c>
      <c r="D32" s="210">
        <f t="shared" si="20"/>
        <v>46132</v>
      </c>
      <c r="E32" s="211"/>
      <c r="F32" s="6"/>
      <c r="G32" s="6"/>
      <c r="H32" s="114"/>
      <c r="I32" s="203"/>
      <c r="J32" s="96"/>
      <c r="K32" s="7"/>
      <c r="L32" s="105">
        <f t="shared" si="21"/>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$11,IF(C32=3,Persönliche_Daten!$H$11,IF(C32=4,Persönliche_Daten!$I$11,IF(C32=5,Persönliche_Daten!$J$11,IF(C32=6,Persönliche_Daten!$K$11))))))+IF(C32=7,Persönliche_Daten!$L$11,IF(C32=1,Persönliche_Daten!$M$11,0))))</f>
        <v>0</v>
      </c>
      <c r="W32" s="397"/>
      <c r="X32" s="369">
        <f t="shared" si="0"/>
        <v>0</v>
      </c>
      <c r="Y32" s="370"/>
      <c r="Z32" s="371">
        <f t="shared" si="25"/>
        <v>0</v>
      </c>
      <c r="AA32" s="372"/>
      <c r="AB32" s="367">
        <f>IF(D32=Persönliche_Daten!$D$24,Persönliche_Daten!$H$24,IF(D32=Persönliche_Daten!$D$26,0,IF(BF32&gt;0,0,IF(C32=2,Persönliche_Daten!$P$11,IF(C32=3,Persönliche_Daten!$Q$11,IF(C32=4,Persönliche_Daten!$R$11,IF(C32=5,Persönliche_Daten!$S$11,IF(C32=6,Persönliche_Daten!$T$11))))))+IF(C32=7,Persönliche_Daten!$U$11,IF(C32=1,Persönliche_Daten!$V$11,0)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46133</v>
      </c>
      <c r="C33" s="60">
        <f t="shared" si="19"/>
        <v>3</v>
      </c>
      <c r="D33" s="210">
        <f t="shared" si="20"/>
        <v>46133</v>
      </c>
      <c r="E33" s="211"/>
      <c r="F33" s="6"/>
      <c r="G33" s="6"/>
      <c r="H33" s="114"/>
      <c r="I33" s="203"/>
      <c r="J33" s="96"/>
      <c r="K33" s="7"/>
      <c r="L33" s="105">
        <f t="shared" si="21"/>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$11,IF(C33=3,Persönliche_Daten!$H$11,IF(C33=4,Persönliche_Daten!$I$11,IF(C33=5,Persönliche_Daten!$J$11,IF(C33=6,Persönliche_Daten!$K$11))))))+IF(C33=7,Persönliche_Daten!$L$11,IF(C33=1,Persönliche_Daten!$M$11,0))))</f>
        <v>0</v>
      </c>
      <c r="W33" s="397"/>
      <c r="X33" s="369">
        <f t="shared" si="0"/>
        <v>0</v>
      </c>
      <c r="Y33" s="370"/>
      <c r="Z33" s="371">
        <f t="shared" si="25"/>
        <v>0</v>
      </c>
      <c r="AA33" s="372"/>
      <c r="AB33" s="367">
        <f>IF(D33=Persönliche_Daten!$D$24,Persönliche_Daten!$H$24,IF(D33=Persönliche_Daten!$D$26,0,IF(BF33&gt;0,0,IF(C33=2,Persönliche_Daten!$P$11,IF(C33=3,Persönliche_Daten!$Q$11,IF(C33=4,Persönliche_Daten!$R$11,IF(C33=5,Persönliche_Daten!$S$11,IF(C33=6,Persönliche_Daten!$T$11))))))+IF(C33=7,Persönliche_Daten!$U$11,IF(C33=1,Persönliche_Daten!$V$11,0)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46134</v>
      </c>
      <c r="C34" s="60">
        <f t="shared" si="19"/>
        <v>4</v>
      </c>
      <c r="D34" s="210">
        <f t="shared" si="20"/>
        <v>46134</v>
      </c>
      <c r="E34" s="211"/>
      <c r="F34" s="6"/>
      <c r="G34" s="6"/>
      <c r="H34" s="114"/>
      <c r="I34" s="203"/>
      <c r="J34" s="96"/>
      <c r="K34" s="7"/>
      <c r="L34" s="105">
        <f t="shared" si="21"/>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$11,IF(C34=3,Persönliche_Daten!$H$11,IF(C34=4,Persönliche_Daten!$I$11,IF(C34=5,Persönliche_Daten!$J$11,IF(C34=6,Persönliche_Daten!$K$11))))))+IF(C34=7,Persönliche_Daten!$L$11,IF(C34=1,Persönliche_Daten!$M$11,0))))</f>
        <v>0</v>
      </c>
      <c r="W34" s="397"/>
      <c r="X34" s="369">
        <f t="shared" si="0"/>
        <v>0</v>
      </c>
      <c r="Y34" s="370"/>
      <c r="Z34" s="371">
        <f t="shared" si="25"/>
        <v>0</v>
      </c>
      <c r="AA34" s="372"/>
      <c r="AB34" s="367">
        <f>IF(D34=Persönliche_Daten!$D$24,Persönliche_Daten!$H$24,IF(D34=Persönliche_Daten!$D$26,0,IF(BF34&gt;0,0,IF(C34=2,Persönliche_Daten!$P$11,IF(C34=3,Persönliche_Daten!$Q$11,IF(C34=4,Persönliche_Daten!$R$11,IF(C34=5,Persönliche_Daten!$S$11,IF(C34=6,Persönliche_Daten!$T$11))))))+IF(C34=7,Persönliche_Daten!$U$11,IF(C34=1,Persönliche_Daten!$V$11,0)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46135</v>
      </c>
      <c r="C35" s="60">
        <f t="shared" si="19"/>
        <v>5</v>
      </c>
      <c r="D35" s="210">
        <f t="shared" si="20"/>
        <v>46135</v>
      </c>
      <c r="E35" s="211"/>
      <c r="F35" s="6"/>
      <c r="G35" s="6"/>
      <c r="H35" s="114"/>
      <c r="I35" s="203"/>
      <c r="J35" s="96"/>
      <c r="K35" s="7"/>
      <c r="L35" s="105">
        <f t="shared" si="21"/>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$11,IF(C35=3,Persönliche_Daten!$H$11,IF(C35=4,Persönliche_Daten!$I$11,IF(C35=5,Persönliche_Daten!$J$11,IF(C35=6,Persönliche_Daten!$K$11))))))+IF(C35=7,Persönliche_Daten!$L$11,IF(C35=1,Persönliche_Daten!$M$11,0))))</f>
        <v>0</v>
      </c>
      <c r="W35" s="397"/>
      <c r="X35" s="369">
        <f t="shared" si="0"/>
        <v>0</v>
      </c>
      <c r="Y35" s="370"/>
      <c r="Z35" s="371">
        <f t="shared" si="25"/>
        <v>0</v>
      </c>
      <c r="AA35" s="372"/>
      <c r="AB35" s="367">
        <f>IF(D35=Persönliche_Daten!$D$24,Persönliche_Daten!$H$24,IF(D35=Persönliche_Daten!$D$26,0,IF(BF35&gt;0,0,IF(C35=2,Persönliche_Daten!$P$11,IF(C35=3,Persönliche_Daten!$Q$11,IF(C35=4,Persönliche_Daten!$R$11,IF(C35=5,Persönliche_Daten!$S$11,IF(C35=6,Persönliche_Daten!$T$11))))))+IF(C35=7,Persönliche_Daten!$U$11,IF(C35=1,Persönliche_Daten!$V$11,0)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46136</v>
      </c>
      <c r="C36" s="60">
        <f t="shared" si="19"/>
        <v>6</v>
      </c>
      <c r="D36" s="210">
        <f t="shared" si="20"/>
        <v>46136</v>
      </c>
      <c r="E36" s="211"/>
      <c r="F36" s="6"/>
      <c r="G36" s="6"/>
      <c r="H36" s="114"/>
      <c r="I36" s="203"/>
      <c r="J36" s="96"/>
      <c r="K36" s="7"/>
      <c r="L36" s="105">
        <f t="shared" si="21"/>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$11,IF(C36=3,Persönliche_Daten!$H$11,IF(C36=4,Persönliche_Daten!$I$11,IF(C36=5,Persönliche_Daten!$J$11,IF(C36=6,Persönliche_Daten!$K$11))))))+IF(C36=7,Persönliche_Daten!$L$11,IF(C36=1,Persönliche_Daten!$M$11,0))))</f>
        <v>0</v>
      </c>
      <c r="W36" s="397"/>
      <c r="X36" s="369">
        <f t="shared" si="0"/>
        <v>0</v>
      </c>
      <c r="Y36" s="370"/>
      <c r="Z36" s="371">
        <f t="shared" si="25"/>
        <v>0</v>
      </c>
      <c r="AA36" s="372"/>
      <c r="AB36" s="367">
        <f>IF(D36=Persönliche_Daten!$D$24,Persönliche_Daten!$H$24,IF(D36=Persönliche_Daten!$D$26,0,IF(BF36&gt;0,0,IF(C36=2,Persönliche_Daten!$P$11,IF(C36=3,Persönliche_Daten!$Q$11,IF(C36=4,Persönliche_Daten!$R$11,IF(C36=5,Persönliche_Daten!$S$11,IF(C36=6,Persönliche_Daten!$T$11))))))+IF(C36=7,Persönliche_Daten!$U$11,IF(C36=1,Persönliche_Daten!$V$11,0)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46137</v>
      </c>
      <c r="C37" s="60">
        <f t="shared" si="19"/>
        <v>7</v>
      </c>
      <c r="D37" s="210">
        <f t="shared" si="20"/>
        <v>46137</v>
      </c>
      <c r="E37" s="211"/>
      <c r="F37" s="6"/>
      <c r="G37" s="6"/>
      <c r="H37" s="114"/>
      <c r="I37" s="203"/>
      <c r="J37" s="96"/>
      <c r="K37" s="7"/>
      <c r="L37" s="105">
        <f t="shared" si="21"/>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$11,IF(C37=3,Persönliche_Daten!$H$11,IF(C37=4,Persönliche_Daten!$I$11,IF(C37=5,Persönliche_Daten!$J$11,IF(C37=6,Persönliche_Daten!$K$11))))))+IF(C37=7,Persönliche_Daten!$L$11,IF(C37=1,Persönliche_Daten!$M$11,0))))</f>
        <v>0</v>
      </c>
      <c r="W37" s="397"/>
      <c r="X37" s="369">
        <f t="shared" si="0"/>
        <v>0</v>
      </c>
      <c r="Y37" s="370"/>
      <c r="Z37" s="371">
        <f t="shared" si="25"/>
        <v>0</v>
      </c>
      <c r="AA37" s="372"/>
      <c r="AB37" s="367">
        <f>IF(D37=Persönliche_Daten!$D$24,Persönliche_Daten!$H$24,IF(D37=Persönliche_Daten!$D$26,0,IF(BF37&gt;0,0,IF(C37=2,Persönliche_Daten!$P$11,IF(C37=3,Persönliche_Daten!$Q$11,IF(C37=4,Persönliche_Daten!$R$11,IF(C37=5,Persönliche_Daten!$S$11,IF(C37=6,Persönliche_Daten!$T$11))))))+IF(C37=7,Persönliche_Daten!$U$11,IF(C37=1,Persönliche_Daten!$V$11,0)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2:75" s="1" customFormat="1" ht="21.75" customHeight="1" x14ac:dyDescent="0.25">
      <c r="B38" s="59">
        <f t="shared" si="18"/>
        <v>46138</v>
      </c>
      <c r="C38" s="60">
        <f t="shared" si="19"/>
        <v>1</v>
      </c>
      <c r="D38" s="210">
        <f t="shared" si="20"/>
        <v>46138</v>
      </c>
      <c r="E38" s="211"/>
      <c r="F38" s="6"/>
      <c r="G38" s="6"/>
      <c r="H38" s="114"/>
      <c r="I38" s="203"/>
      <c r="J38" s="96"/>
      <c r="K38" s="7"/>
      <c r="L38" s="105">
        <f>(K38-J38)*24</f>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$11,IF(C38=3,Persönliche_Daten!$H$11,IF(C38=4,Persönliche_Daten!$I$11,IF(C38=5,Persönliche_Daten!$J$11,IF(C38=6,Persönliche_Daten!$K$11))))))+IF(C38=7,Persönliche_Daten!$L$11,IF(C38=1,Persönliche_Daten!$M$11,0))))</f>
        <v>0</v>
      </c>
      <c r="W38" s="397"/>
      <c r="X38" s="369">
        <f t="shared" si="0"/>
        <v>0</v>
      </c>
      <c r="Y38" s="370"/>
      <c r="Z38" s="371">
        <f t="shared" si="25"/>
        <v>0</v>
      </c>
      <c r="AA38" s="372"/>
      <c r="AB38" s="367">
        <f>IF(D38=Persönliche_Daten!$D$24,Persönliche_Daten!$H$24,IF(D38=Persönliche_Daten!$D$26,0,IF(BF38&gt;0,0,IF(C38=2,Persönliche_Daten!$P$11,IF(C38=3,Persönliche_Daten!$Q$11,IF(C38=4,Persönliche_Daten!$R$11,IF(C38=5,Persönliche_Daten!$S$11,IF(C38=6,Persönliche_Daten!$T$11))))))+IF(C38=7,Persönliche_Daten!$U$11,IF(C38=1,Persönliche_Daten!$V$11,0)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46139</v>
      </c>
      <c r="C39" s="60">
        <f t="shared" si="19"/>
        <v>2</v>
      </c>
      <c r="D39" s="210">
        <f t="shared" si="20"/>
        <v>46139</v>
      </c>
      <c r="E39" s="211"/>
      <c r="F39" s="6"/>
      <c r="G39" s="6"/>
      <c r="H39" s="114"/>
      <c r="I39" s="203"/>
      <c r="J39" s="96"/>
      <c r="K39" s="7"/>
      <c r="L39" s="105">
        <f t="shared" si="21"/>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$11,IF(C39=3,Persönliche_Daten!$H$11,IF(C39=4,Persönliche_Daten!$I$11,IF(C39=5,Persönliche_Daten!$J$11,IF(C39=6,Persönliche_Daten!$K$11))))))+IF(C39=7,Persönliche_Daten!$L$11,IF(C39=1,Persönliche_Daten!$M$11,0))))</f>
        <v>0</v>
      </c>
      <c r="W39" s="397"/>
      <c r="X39" s="369">
        <f t="shared" si="0"/>
        <v>0</v>
      </c>
      <c r="Y39" s="370"/>
      <c r="Z39" s="371">
        <f t="shared" si="25"/>
        <v>0</v>
      </c>
      <c r="AA39" s="372"/>
      <c r="AB39" s="367">
        <f>IF(D39=Persönliche_Daten!$D$24,Persönliche_Daten!$H$24,IF(D39=Persönliche_Daten!$D$26,0,IF(BF39&gt;0,0,IF(C39=2,Persönliche_Daten!$P$11,IF(C39=3,Persönliche_Daten!$Q$11,IF(C39=4,Persönliche_Daten!$R$11,IF(C39=5,Persönliche_Daten!$S$11,IF(C39=6,Persönliche_Daten!$T$11))))))+IF(C39=7,Persönliche_Daten!$U$11,IF(C39=1,Persönliche_Daten!$V$11,0)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46140</v>
      </c>
      <c r="C40" s="60">
        <f t="shared" si="19"/>
        <v>3</v>
      </c>
      <c r="D40" s="210">
        <f t="shared" si="20"/>
        <v>46140</v>
      </c>
      <c r="E40" s="211"/>
      <c r="F40" s="6"/>
      <c r="G40" s="6"/>
      <c r="H40" s="114"/>
      <c r="I40" s="203"/>
      <c r="J40" s="96"/>
      <c r="K40" s="7"/>
      <c r="L40" s="105">
        <f t="shared" si="21"/>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$11,IF(C40=3,Persönliche_Daten!$H$11,IF(C40=4,Persönliche_Daten!$I$11,IF(C40=5,Persönliche_Daten!$J$11,IF(C40=6,Persönliche_Daten!$K$11))))))+IF(C40=7,Persönliche_Daten!$L$11,IF(C40=1,Persönliche_Daten!$M$11,0))))</f>
        <v>0</v>
      </c>
      <c r="W40" s="397"/>
      <c r="X40" s="369">
        <f t="shared" si="0"/>
        <v>0</v>
      </c>
      <c r="Y40" s="370"/>
      <c r="Z40" s="371">
        <f t="shared" si="25"/>
        <v>0</v>
      </c>
      <c r="AA40" s="372"/>
      <c r="AB40" s="367">
        <f>IF(D40=Persönliche_Daten!$D$24,Persönliche_Daten!$H$24,IF(D40=Persönliche_Daten!$D$26,0,IF(BF40&gt;0,0,IF(C40=2,Persönliche_Daten!$P$11,IF(C40=3,Persönliche_Daten!$Q$11,IF(C40=4,Persönliche_Daten!$R$11,IF(C40=5,Persönliche_Daten!$S$11,IF(C40=6,Persönliche_Daten!$T$11))))))+IF(C40=7,Persönliche_Daten!$U$11,IF(C40=1,Persönliche_Daten!$V$11,0)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46141</v>
      </c>
      <c r="C41" s="60">
        <f t="shared" si="19"/>
        <v>4</v>
      </c>
      <c r="D41" s="210">
        <f t="shared" si="20"/>
        <v>46141</v>
      </c>
      <c r="E41" s="211"/>
      <c r="F41" s="6"/>
      <c r="G41" s="6"/>
      <c r="H41" s="114"/>
      <c r="I41" s="203"/>
      <c r="J41" s="96"/>
      <c r="K41" s="7"/>
      <c r="L41" s="105">
        <f t="shared" si="21"/>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$11,IF(C41=3,Persönliche_Daten!$H$11,IF(C41=4,Persönliche_Daten!$I$11,IF(C41=5,Persönliche_Daten!$J$11,IF(C41=6,Persönliche_Daten!$K$11))))))+IF(C41=7,Persönliche_Daten!$L$11,IF(C41=1,Persönliche_Daten!$M$11,0))))</f>
        <v>0</v>
      </c>
      <c r="W41" s="397"/>
      <c r="X41" s="369">
        <f t="shared" si="0"/>
        <v>0</v>
      </c>
      <c r="Y41" s="370"/>
      <c r="Z41" s="371">
        <f t="shared" si="25"/>
        <v>0</v>
      </c>
      <c r="AA41" s="372"/>
      <c r="AB41" s="367">
        <f>IF(D41=Persönliche_Daten!$D$24,Persönliche_Daten!$H$24,IF(D41=Persönliche_Daten!$D$26,0,IF(BF41&gt;0,0,IF(C41=2,Persönliche_Daten!$P$11,IF(C41=3,Persönliche_Daten!$Q$11,IF(C41=4,Persönliche_Daten!$R$11,IF(C41=5,Persönliche_Daten!$S$11,IF(C41=6,Persönliche_Daten!$T$11))))))+IF(C41=7,Persönliche_Daten!$U$11,IF(C41=1,Persönliche_Daten!$V$11,0)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46142</v>
      </c>
      <c r="C42" s="60">
        <f t="shared" si="19"/>
        <v>5</v>
      </c>
      <c r="D42" s="210">
        <f t="shared" si="20"/>
        <v>46142</v>
      </c>
      <c r="E42" s="211"/>
      <c r="F42" s="6"/>
      <c r="G42" s="6"/>
      <c r="H42" s="114"/>
      <c r="I42" s="203"/>
      <c r="J42" s="96"/>
      <c r="K42" s="7"/>
      <c r="L42" s="105">
        <f t="shared" si="21"/>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$11,IF(C42=3,Persönliche_Daten!$H$11,IF(C42=4,Persönliche_Daten!$I$11,IF(C42=5,Persönliche_Daten!$J$11,IF(C42=6,Persönliche_Daten!$K$11))))))+IF(C42=7,Persönliche_Daten!$L$11,IF(C42=1,Persönliche_Daten!$M$11,0))))</f>
        <v>0</v>
      </c>
      <c r="W42" s="397"/>
      <c r="X42" s="369">
        <f t="shared" si="0"/>
        <v>0</v>
      </c>
      <c r="Y42" s="370"/>
      <c r="Z42" s="371">
        <f t="shared" si="25"/>
        <v>0</v>
      </c>
      <c r="AA42" s="372"/>
      <c r="AB42" s="367">
        <f>IF(D42=Persönliche_Daten!$D$24,Persönliche_Daten!$H$24,IF(D42=Persönliche_Daten!$D$26,0,IF(BF42&gt;0,0,IF(C42=2,Persönliche_Daten!$P$11,IF(C42=3,Persönliche_Daten!$Q$11,IF(C42=4,Persönliche_Daten!$R$11,IF(C42=5,Persönliche_Daten!$S$11,IF(C42=6,Persönliche_Daten!$T$11))))))+IF(C42=7,Persönliche_Daten!$U$11,IF(C42=1,Persönliche_Daten!$V$11,0)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c r="C43" s="116"/>
      <c r="D43" s="212"/>
      <c r="E43" s="213"/>
      <c r="F43" s="117"/>
      <c r="G43" s="117"/>
      <c r="H43" s="118"/>
      <c r="I43" s="203"/>
      <c r="J43" s="97"/>
      <c r="K43" s="98"/>
      <c r="L43" s="106">
        <f t="shared" si="21"/>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$11,IF(C43=3,Persönliche_Daten!$H$11,IF(C43=4,Persönliche_Daten!$I$11,IF(C43=5,Persönliche_Daten!$J$11,IF(C43=6,Persönliche_Daten!$K$11))))))+IF(C43=7,Persönliche_Daten!$L$11,IF(C43=1,Persönliche_Daten!$M$11,0))))</f>
        <v>0</v>
      </c>
      <c r="W43" s="421"/>
      <c r="X43" s="383">
        <f t="shared" si="0"/>
        <v>0</v>
      </c>
      <c r="Y43" s="384"/>
      <c r="Z43" s="385">
        <f>IF(OR(V43&gt;0,X43&lt;&gt;0),ROUND(X43-V43,2),0)</f>
        <v>0</v>
      </c>
      <c r="AA43" s="386"/>
      <c r="AB43" s="381">
        <f>IF(D43=Persönliche_Daten!$D$24,Persönliche_Daten!$H$24,IF(D43=Persönliche_Daten!$D$26,0,IF(BF43&gt;0,0,IF(C43=2,Persönliche_Daten!$P$11,IF(C43=3,Persönliche_Daten!$Q$11,IF(C43=4,Persönliche_Daten!$R$11,IF(C43=5,Persönliche_Daten!$S$11,IF(C43=6,Persönliche_Daten!$T$11))))))+IF(C43=7,Persönliche_Daten!$U$11,IF(C43=1,Persönliche_Daten!$V$11,0)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März!Z50</f>
        <v>0</v>
      </c>
      <c r="AA49" s="392"/>
      <c r="AE49" s="3" t="s">
        <v>113</v>
      </c>
      <c r="AF49" s="391">
        <f>März!AF50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customSheetViews>
    <customSheetView guid="{22DB5202-71BE-11D3-B97D-005004335D92}" showGridLines="0" zeroValues="0" hiddenColumns="1" showRuler="0" topLeftCell="B1">
      <pane ySplit="12" topLeftCell="A13" activePane="bottomLeft" state="frozen"/>
      <selection pane="bottomLeft" activeCell="B13" sqref="B13"/>
      <pageMargins left="0.35433070866141736" right="0.23622047244094491" top="0.47244094488188981" bottom="0.23622047244094491" header="0.31496062992125984" footer="0.15748031496062992"/>
      <pageSetup paperSize="9" orientation="portrait" horizontalDpi="4294967292" verticalDpi="0" r:id="rId1"/>
      <headerFooter alignWithMargins="0"/>
    </customSheetView>
  </customSheetViews>
  <mergeCells count="281">
    <mergeCell ref="Z37:AA37"/>
    <mergeCell ref="Z36:AA36"/>
    <mergeCell ref="Z38:AA38"/>
    <mergeCell ref="V40:W40"/>
    <mergeCell ref="X40:Y40"/>
    <mergeCell ref="X38:Y38"/>
    <mergeCell ref="V38:W38"/>
    <mergeCell ref="X39:Y39"/>
    <mergeCell ref="Z48:AA48"/>
    <mergeCell ref="Z41:AA41"/>
    <mergeCell ref="V39:W39"/>
    <mergeCell ref="Z40:AA40"/>
    <mergeCell ref="X43:Y43"/>
    <mergeCell ref="X42:Y42"/>
    <mergeCell ref="X41:Y41"/>
    <mergeCell ref="Z43:AA43"/>
    <mergeCell ref="V42:W42"/>
    <mergeCell ref="V41:W41"/>
    <mergeCell ref="Z42:AA42"/>
    <mergeCell ref="K44:L44"/>
    <mergeCell ref="N44:O44"/>
    <mergeCell ref="T44:U44"/>
    <mergeCell ref="V44:W44"/>
    <mergeCell ref="V43:W43"/>
    <mergeCell ref="Z32:AA32"/>
    <mergeCell ref="Z33:AA33"/>
    <mergeCell ref="V32:W32"/>
    <mergeCell ref="V31:W31"/>
    <mergeCell ref="X32:Y32"/>
    <mergeCell ref="X31:Y31"/>
    <mergeCell ref="Z39:AA39"/>
    <mergeCell ref="X35:Y35"/>
    <mergeCell ref="Z34:AA34"/>
    <mergeCell ref="Z35:AA35"/>
    <mergeCell ref="V34:W34"/>
    <mergeCell ref="V33:W33"/>
    <mergeCell ref="X34:Y34"/>
    <mergeCell ref="X33:Y33"/>
    <mergeCell ref="V35:W35"/>
    <mergeCell ref="X36:Y36"/>
    <mergeCell ref="V36:W36"/>
    <mergeCell ref="V37:W37"/>
    <mergeCell ref="X37:Y37"/>
    <mergeCell ref="Z28:AA28"/>
    <mergeCell ref="Z29:AA29"/>
    <mergeCell ref="V28:W28"/>
    <mergeCell ref="V27:W27"/>
    <mergeCell ref="X28:Y28"/>
    <mergeCell ref="X27:Y27"/>
    <mergeCell ref="Z30:AA30"/>
    <mergeCell ref="Z31:AA31"/>
    <mergeCell ref="V30:W30"/>
    <mergeCell ref="V29:W29"/>
    <mergeCell ref="X30:Y30"/>
    <mergeCell ref="X29:Y29"/>
    <mergeCell ref="Z24:AA24"/>
    <mergeCell ref="Z25:AA25"/>
    <mergeCell ref="V24:W24"/>
    <mergeCell ref="V23:W23"/>
    <mergeCell ref="X24:Y24"/>
    <mergeCell ref="X23:Y23"/>
    <mergeCell ref="Z26:AA26"/>
    <mergeCell ref="Z27:AA27"/>
    <mergeCell ref="V26:W26"/>
    <mergeCell ref="V25:W25"/>
    <mergeCell ref="X26:Y26"/>
    <mergeCell ref="X25:Y25"/>
    <mergeCell ref="Z20:AA20"/>
    <mergeCell ref="Z21:AA21"/>
    <mergeCell ref="V20:W20"/>
    <mergeCell ref="V19:W19"/>
    <mergeCell ref="X20:Y20"/>
    <mergeCell ref="X17:Y17"/>
    <mergeCell ref="Z17:AA17"/>
    <mergeCell ref="Z22:AA22"/>
    <mergeCell ref="Z23:AA23"/>
    <mergeCell ref="V22:W22"/>
    <mergeCell ref="V21:W21"/>
    <mergeCell ref="X22:Y22"/>
    <mergeCell ref="X21:Y21"/>
    <mergeCell ref="V14:W14"/>
    <mergeCell ref="V15:W15"/>
    <mergeCell ref="X14:Y14"/>
    <mergeCell ref="X15:Y15"/>
    <mergeCell ref="Z14:AA14"/>
    <mergeCell ref="Z15:AA15"/>
    <mergeCell ref="V16:W16"/>
    <mergeCell ref="X16:Y16"/>
    <mergeCell ref="X19:Y19"/>
    <mergeCell ref="Z18:AA18"/>
    <mergeCell ref="Z19:AA19"/>
    <mergeCell ref="V18:W18"/>
    <mergeCell ref="V17:W17"/>
    <mergeCell ref="X18:Y18"/>
    <mergeCell ref="Z16:AA16"/>
    <mergeCell ref="H8:L8"/>
    <mergeCell ref="X13:Y13"/>
    <mergeCell ref="Z13:AA13"/>
    <mergeCell ref="M5:O5"/>
    <mergeCell ref="H5:L5"/>
    <mergeCell ref="H7:L7"/>
    <mergeCell ref="X11:Y11"/>
    <mergeCell ref="Z11:AA11"/>
    <mergeCell ref="V13:W13"/>
    <mergeCell ref="AB14:AC14"/>
    <mergeCell ref="AD14:AE14"/>
    <mergeCell ref="AF14:AG14"/>
    <mergeCell ref="AO14:AP14"/>
    <mergeCell ref="AB15:AC15"/>
    <mergeCell ref="AD15:AE15"/>
    <mergeCell ref="AF15:AG15"/>
    <mergeCell ref="AO15:AP15"/>
    <mergeCell ref="AD11:AE11"/>
    <mergeCell ref="AF11:AG11"/>
    <mergeCell ref="AB13:AC13"/>
    <mergeCell ref="AD13:AE13"/>
    <mergeCell ref="AF13:AG13"/>
    <mergeCell ref="AO13:AP13"/>
    <mergeCell ref="AB18:AC18"/>
    <mergeCell ref="AD18:AE18"/>
    <mergeCell ref="AF18:AG18"/>
    <mergeCell ref="AO18:AP18"/>
    <mergeCell ref="AB19:AC19"/>
    <mergeCell ref="AD19:AE19"/>
    <mergeCell ref="AF19:AG19"/>
    <mergeCell ref="AO19:AP19"/>
    <mergeCell ref="AB16:AC16"/>
    <mergeCell ref="AD16:AE16"/>
    <mergeCell ref="AF16:AG16"/>
    <mergeCell ref="AO16:AP16"/>
    <mergeCell ref="AB17:AC17"/>
    <mergeCell ref="AD17:AE17"/>
    <mergeCell ref="AF17:AG17"/>
    <mergeCell ref="AO17:AP17"/>
    <mergeCell ref="AB22:AC22"/>
    <mergeCell ref="AD22:AE22"/>
    <mergeCell ref="AF22:AG22"/>
    <mergeCell ref="AO22:AP22"/>
    <mergeCell ref="AB23:AC23"/>
    <mergeCell ref="AD23:AE23"/>
    <mergeCell ref="AF23:AG23"/>
    <mergeCell ref="AO23:AP23"/>
    <mergeCell ref="AB20:AC20"/>
    <mergeCell ref="AD20:AE20"/>
    <mergeCell ref="AF20:AG20"/>
    <mergeCell ref="AO20:AP20"/>
    <mergeCell ref="AB21:AC21"/>
    <mergeCell ref="AD21:AE21"/>
    <mergeCell ref="AF21:AG21"/>
    <mergeCell ref="AO21:AP21"/>
    <mergeCell ref="AB26:AC26"/>
    <mergeCell ref="AD26:AE26"/>
    <mergeCell ref="AF26:AG26"/>
    <mergeCell ref="AO26:AP26"/>
    <mergeCell ref="AB27:AC27"/>
    <mergeCell ref="AD27:AE27"/>
    <mergeCell ref="AF27:AG27"/>
    <mergeCell ref="AO27:AP27"/>
    <mergeCell ref="AB24:AC24"/>
    <mergeCell ref="AD24:AE24"/>
    <mergeCell ref="AF24:AG24"/>
    <mergeCell ref="AO24:AP24"/>
    <mergeCell ref="AB25:AC25"/>
    <mergeCell ref="AD25:AE25"/>
    <mergeCell ref="AF25:AG25"/>
    <mergeCell ref="AO25:AP25"/>
    <mergeCell ref="AB30:AC30"/>
    <mergeCell ref="AD30:AE30"/>
    <mergeCell ref="AF30:AG30"/>
    <mergeCell ref="AO30:AP30"/>
    <mergeCell ref="AB31:AC31"/>
    <mergeCell ref="AD31:AE31"/>
    <mergeCell ref="AF31:AG31"/>
    <mergeCell ref="AO31:AP31"/>
    <mergeCell ref="AB28:AC28"/>
    <mergeCell ref="AD28:AE28"/>
    <mergeCell ref="AF28:AG28"/>
    <mergeCell ref="AO28:AP28"/>
    <mergeCell ref="AB29:AC29"/>
    <mergeCell ref="AD29:AE29"/>
    <mergeCell ref="AF29:AG29"/>
    <mergeCell ref="AO29:AP29"/>
    <mergeCell ref="AB34:AC34"/>
    <mergeCell ref="AD34:AE34"/>
    <mergeCell ref="AF34:AG34"/>
    <mergeCell ref="AO34:AP34"/>
    <mergeCell ref="AB35:AC35"/>
    <mergeCell ref="AD35:AE35"/>
    <mergeCell ref="AF35:AG35"/>
    <mergeCell ref="AO35:AP35"/>
    <mergeCell ref="AB32:AC32"/>
    <mergeCell ref="AD32:AE32"/>
    <mergeCell ref="AF32:AG32"/>
    <mergeCell ref="AO32:AP32"/>
    <mergeCell ref="AB33:AC33"/>
    <mergeCell ref="AD33:AE33"/>
    <mergeCell ref="AF33:AG33"/>
    <mergeCell ref="AO33:AP33"/>
    <mergeCell ref="AB38:AC38"/>
    <mergeCell ref="AD38:AE38"/>
    <mergeCell ref="AF38:AG38"/>
    <mergeCell ref="AO38:AP38"/>
    <mergeCell ref="AB39:AC39"/>
    <mergeCell ref="AD39:AE39"/>
    <mergeCell ref="AF39:AG39"/>
    <mergeCell ref="AO39:AP39"/>
    <mergeCell ref="AB36:AC36"/>
    <mergeCell ref="AD36:AE36"/>
    <mergeCell ref="AF36:AG36"/>
    <mergeCell ref="AO36:AP36"/>
    <mergeCell ref="AB37:AC37"/>
    <mergeCell ref="AD37:AE37"/>
    <mergeCell ref="AF37:AG37"/>
    <mergeCell ref="AO37:AP37"/>
    <mergeCell ref="AO42:AP42"/>
    <mergeCell ref="AB43:AC43"/>
    <mergeCell ref="AD43:AE43"/>
    <mergeCell ref="AF43:AG43"/>
    <mergeCell ref="AO43:AP43"/>
    <mergeCell ref="AB40:AC40"/>
    <mergeCell ref="AD40:AE40"/>
    <mergeCell ref="AF40:AG40"/>
    <mergeCell ref="AO40:AP40"/>
    <mergeCell ref="AB41:AC41"/>
    <mergeCell ref="AD41:AE41"/>
    <mergeCell ref="AF41:AG41"/>
    <mergeCell ref="AO41:AP41"/>
    <mergeCell ref="AB42:AC42"/>
    <mergeCell ref="AD42:AE42"/>
    <mergeCell ref="AF42:AG42"/>
    <mergeCell ref="AO44:AP44"/>
    <mergeCell ref="X46:Y46"/>
    <mergeCell ref="AD46:AE46"/>
    <mergeCell ref="AH46:AI46"/>
    <mergeCell ref="Z44:AA44"/>
    <mergeCell ref="AO46:AP46"/>
    <mergeCell ref="X44:Y44"/>
    <mergeCell ref="AA79:AB79"/>
    <mergeCell ref="AA80:AB80"/>
    <mergeCell ref="AF48:AG48"/>
    <mergeCell ref="AH48:AI48"/>
    <mergeCell ref="AF49:AG49"/>
    <mergeCell ref="AB44:AC44"/>
    <mergeCell ref="AD44:AE44"/>
    <mergeCell ref="AF44:AG44"/>
    <mergeCell ref="AA81:AB81"/>
    <mergeCell ref="AA82:AB82"/>
    <mergeCell ref="AA83:AB83"/>
    <mergeCell ref="AA84:AB84"/>
    <mergeCell ref="AH49:AI49"/>
    <mergeCell ref="Z50:AA50"/>
    <mergeCell ref="AF50:AG50"/>
    <mergeCell ref="AH50:AI50"/>
    <mergeCell ref="AA76:AB76"/>
    <mergeCell ref="AA78:AB78"/>
    <mergeCell ref="Z49:AA49"/>
    <mergeCell ref="AA91:AB91"/>
    <mergeCell ref="AA92:AB92"/>
    <mergeCell ref="AA93:AB93"/>
    <mergeCell ref="AA94:AB94"/>
    <mergeCell ref="AA95:AB95"/>
    <mergeCell ref="AA96:AB96"/>
    <mergeCell ref="AA85:AB85"/>
    <mergeCell ref="AA86:AB86"/>
    <mergeCell ref="AA87:AB87"/>
    <mergeCell ref="AA88:AB88"/>
    <mergeCell ref="AA89:AB89"/>
    <mergeCell ref="AA90:AB90"/>
    <mergeCell ref="AA109:AB109"/>
    <mergeCell ref="AA103:AB103"/>
    <mergeCell ref="AA104:AB104"/>
    <mergeCell ref="AA105:AB105"/>
    <mergeCell ref="AA106:AB106"/>
    <mergeCell ref="AA107:AB107"/>
    <mergeCell ref="AA108:AB108"/>
    <mergeCell ref="AA97:AB97"/>
    <mergeCell ref="AA98:AB98"/>
    <mergeCell ref="AA99:AB99"/>
    <mergeCell ref="AA100:AB100"/>
    <mergeCell ref="AA101:AB101"/>
    <mergeCell ref="AA102:AB102"/>
  </mergeCells>
  <conditionalFormatting sqref="B13:B43">
    <cfRule type="expression" dxfId="242" priority="46" stopIfTrue="1">
      <formula>WEEKDAY(C13)=7</formula>
    </cfRule>
    <cfRule type="expression" dxfId="241" priority="47" stopIfTrue="1">
      <formula>WEEKDAY(C13)=1</formula>
    </cfRule>
  </conditionalFormatting>
  <conditionalFormatting sqref="C13:C43">
    <cfRule type="expression" dxfId="240" priority="48" stopIfTrue="1">
      <formula>WEEKDAY(C13)=7</formula>
    </cfRule>
    <cfRule type="expression" dxfId="239" priority="49" stopIfTrue="1">
      <formula>WEEKDAY(C13)=1</formula>
    </cfRule>
  </conditionalFormatting>
  <conditionalFormatting sqref="D13:D43">
    <cfRule type="expression" dxfId="238" priority="50" stopIfTrue="1">
      <formula>WEEKDAY(C13)=7</formula>
    </cfRule>
    <cfRule type="expression" dxfId="237" priority="51" stopIfTrue="1">
      <formula>WEEKDAY(C13)=1</formula>
    </cfRule>
  </conditionalFormatting>
  <conditionalFormatting sqref="E13:O43 V13:V43">
    <cfRule type="expression" dxfId="236" priority="10" stopIfTrue="1">
      <formula>WEEKDAY($C13)=7</formula>
    </cfRule>
    <cfRule type="expression" dxfId="235" priority="11" stopIfTrue="1">
      <formula>WEEKDAY($C13)=1</formula>
    </cfRule>
  </conditionalFormatting>
  <conditionalFormatting sqref="X13:X43 Z13:Z43">
    <cfRule type="expression" dxfId="234" priority="74" stopIfTrue="1">
      <formula>WEEKDAY($C13)=7</formula>
    </cfRule>
    <cfRule type="expression" dxfId="233" priority="75" stopIfTrue="1">
      <formula>WEEKDAY($C13)=1</formula>
    </cfRule>
  </conditionalFormatting>
  <conditionalFormatting sqref="AB13:AB43">
    <cfRule type="expression" dxfId="232" priority="8" stopIfTrue="1">
      <formula>WEEKDAY($C13)=7</formula>
    </cfRule>
    <cfRule type="expression" dxfId="231" priority="9" stopIfTrue="1">
      <formula>WEEKDAY($C13)=1</formula>
    </cfRule>
  </conditionalFormatting>
  <conditionalFormatting sqref="AD13:AD43">
    <cfRule type="expression" dxfId="230" priority="58" stopIfTrue="1">
      <formula>WEEKDAY($C13)=7</formula>
    </cfRule>
    <cfRule type="expression" dxfId="229" priority="59" stopIfTrue="1">
      <formula>WEEKDAY($C13)=1</formula>
    </cfRule>
  </conditionalFormatting>
  <conditionalFormatting sqref="AF13:AF43">
    <cfRule type="expression" dxfId="228" priority="56" stopIfTrue="1">
      <formula>WEEKDAY($C13)=7</formula>
    </cfRule>
    <cfRule type="expression" dxfId="227" priority="57" stopIfTrue="1">
      <formula>WEEKDAY($C13)=1</formula>
    </cfRule>
  </conditionalFormatting>
  <conditionalFormatting sqref="AH13:AI43">
    <cfRule type="expression" dxfId="226" priority="52" stopIfTrue="1">
      <formula>WEEKDAY($C13)=7</formula>
    </cfRule>
    <cfRule type="expression" dxfId="225" priority="53" stopIfTrue="1">
      <formula>WEEKDAY($C13)=1</formula>
    </cfRule>
  </conditionalFormatting>
  <conditionalFormatting sqref="AW2">
    <cfRule type="expression" dxfId="224" priority="54" stopIfTrue="1">
      <formula>WEEKDAY($C2)=7</formula>
    </cfRule>
    <cfRule type="expression" dxfId="223" priority="55" stopIfTrue="1">
      <formula>WEEKDAY($C2)=1</formula>
    </cfRule>
  </conditionalFormatting>
  <conditionalFormatting sqref="P13:R28">
    <cfRule type="expression" dxfId="222" priority="7" stopIfTrue="1">
      <formula>WEEKDAY($C13)=7</formula>
    </cfRule>
  </conditionalFormatting>
  <conditionalFormatting sqref="P29:R43">
    <cfRule type="expression" dxfId="221" priority="6" stopIfTrue="1">
      <formula>WEEKDAY($C29)=7</formula>
    </cfRule>
  </conditionalFormatting>
  <conditionalFormatting sqref="P13:R43">
    <cfRule type="expression" dxfId="220" priority="5" stopIfTrue="1">
      <formula>WEEKDAY($C13)=1</formula>
    </cfRule>
  </conditionalFormatting>
  <conditionalFormatting sqref="S13:U28">
    <cfRule type="expression" dxfId="219" priority="4" stopIfTrue="1">
      <formula>WEEKDAY($C13)=7</formula>
    </cfRule>
  </conditionalFormatting>
  <conditionalFormatting sqref="S29:U43">
    <cfRule type="expression" dxfId="218" priority="2" stopIfTrue="1">
      <formula>WEEKDAY($C29)=7</formula>
    </cfRule>
  </conditionalFormatting>
  <conditionalFormatting sqref="S29:U43">
    <cfRule type="expression" dxfId="217" priority="3" stopIfTrue="1">
      <formula>WEEKDAY($C29)=1</formula>
    </cfRule>
  </conditionalFormatting>
  <conditionalFormatting sqref="S13:U28">
    <cfRule type="expression" dxfId="216" priority="1" stopIfTrue="1">
      <formula>WEEKDAY($C13)=1</formula>
    </cfRule>
  </conditionalFormatting>
  <dataValidations disablePrompts="1" count="1">
    <dataValidation type="time" allowBlank="1" showInputMessage="1" showErrorMessage="1" error="Zeit ungültig" sqref="M13 S13" xr:uid="{00000000-0002-0000-0500-000000000000}">
      <formula1>0.5</formula1>
      <formula2>0.75</formula2>
    </dataValidation>
  </dataValidations>
  <pageMargins left="0" right="0" top="0" bottom="0" header="0" footer="0"/>
  <pageSetup paperSize="9" scale="56" orientation="landscape"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BW109"/>
  <sheetViews>
    <sheetView showGridLines="0" showZeros="0" zoomScale="85" zoomScaleNormal="85" workbookViewId="0">
      <pane ySplit="12" topLeftCell="A28" activePane="bottomLeft" state="frozen"/>
      <selection activeCell="AF15" sqref="AF15:AG15"/>
      <selection pane="bottomLeft" activeCell="H32" sqref="H32"/>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4"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4"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Persönliche_Daten!F12&amp;" "&amp;Persönliche_Daten!F2</f>
        <v>Mai 2026</v>
      </c>
      <c r="U2" s="129"/>
      <c r="V2" s="129"/>
      <c r="W2" s="129"/>
      <c r="X2" s="129"/>
      <c r="Y2" s="129"/>
      <c r="Z2" s="129"/>
      <c r="AA2" s="129"/>
      <c r="AB2" s="129"/>
      <c r="AC2" s="129"/>
      <c r="AD2" s="129"/>
      <c r="AE2" s="129"/>
      <c r="AF2" s="129"/>
      <c r="AG2" s="129"/>
      <c r="AH2" s="129"/>
      <c r="AI2" s="130"/>
      <c r="AJ2" s="131"/>
      <c r="AW2" s="84">
        <f>ROUND(AU2+AW1,2)</f>
        <v>0</v>
      </c>
      <c r="AX2" s="87"/>
    </row>
    <row r="3" spans="2:74"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4" ht="7.5" customHeight="1" x14ac:dyDescent="0.25"/>
    <row r="5" spans="2:74"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4"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4"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4" ht="15" customHeight="1" x14ac:dyDescent="0.25">
      <c r="B8" s="146" t="s">
        <v>111</v>
      </c>
      <c r="C8" s="147"/>
      <c r="D8" s="148"/>
      <c r="E8" s="148"/>
      <c r="F8" s="148"/>
      <c r="G8" s="148"/>
      <c r="H8" s="469">
        <f>Persönliche_Daten!D10</f>
        <v>0</v>
      </c>
      <c r="I8" s="470"/>
      <c r="J8" s="470"/>
      <c r="K8" s="470"/>
      <c r="L8" s="470"/>
      <c r="M8" s="281"/>
      <c r="N8" s="282" t="s">
        <v>27</v>
      </c>
      <c r="O8" s="283">
        <f>Jahresübersicht!H15</f>
        <v>0</v>
      </c>
      <c r="P8" s="358"/>
      <c r="Q8" s="358"/>
      <c r="R8" s="358"/>
      <c r="S8" s="271"/>
      <c r="T8" s="266" t="s">
        <v>17</v>
      </c>
      <c r="U8" s="284">
        <f>Persönliche_Daten!G12</f>
        <v>0</v>
      </c>
      <c r="V8" s="284">
        <f>Persönliche_Daten!H12</f>
        <v>0</v>
      </c>
      <c r="W8" s="284">
        <f>Persönliche_Daten!I12</f>
        <v>0</v>
      </c>
      <c r="X8" s="284">
        <f>Persönliche_Daten!J12</f>
        <v>0</v>
      </c>
      <c r="Y8" s="284">
        <f>Persönliche_Daten!K12</f>
        <v>0</v>
      </c>
      <c r="Z8" s="284">
        <f>Persönliche_Daten!L12</f>
        <v>0</v>
      </c>
      <c r="AA8" s="284">
        <f>Persönliche_Daten!M12</f>
        <v>0</v>
      </c>
      <c r="AB8" s="266" t="s">
        <v>17</v>
      </c>
      <c r="AC8" s="284">
        <f>Persönliche_Daten!P12</f>
        <v>0</v>
      </c>
      <c r="AD8" s="284">
        <f>Persönliche_Daten!Q12</f>
        <v>0</v>
      </c>
      <c r="AE8" s="284">
        <f>Persönliche_Daten!R12</f>
        <v>0</v>
      </c>
      <c r="AF8" s="284">
        <f>Persönliche_Daten!S12</f>
        <v>0</v>
      </c>
      <c r="AG8" s="284">
        <f>Persönliche_Daten!T12</f>
        <v>0</v>
      </c>
      <c r="AH8" s="284">
        <f>Persönliche_Daten!U12</f>
        <v>0</v>
      </c>
      <c r="AI8" s="285">
        <f>Persönliche_Daten!V8</f>
        <v>0</v>
      </c>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f>Persönliche_Daten!BF12</f>
        <v>0</v>
      </c>
      <c r="BT8" s="284">
        <f>Persönliche_Daten!BG12</f>
        <v>0</v>
      </c>
      <c r="BU8" s="284">
        <f>Persönliche_Daten!BH12</f>
        <v>0</v>
      </c>
      <c r="BV8" s="284">
        <f>Persönliche_Daten!BI12</f>
        <v>0</v>
      </c>
    </row>
    <row r="9" spans="2:74"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4"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4"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4"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4" s="1" customFormat="1" ht="21.75" customHeight="1" x14ac:dyDescent="0.25">
      <c r="B13" s="110">
        <f>Persönliche_Daten!AB9</f>
        <v>46143</v>
      </c>
      <c r="C13" s="111">
        <f>WEEKDAY(B13)</f>
        <v>6</v>
      </c>
      <c r="D13" s="201">
        <f>Persönliche_Daten!AB9</f>
        <v>46143</v>
      </c>
      <c r="E13" s="202" t="s">
        <v>58</v>
      </c>
      <c r="F13" s="112"/>
      <c r="G13" s="112"/>
      <c r="H13" s="113" t="s">
        <v>123</v>
      </c>
      <c r="I13" s="203"/>
      <c r="J13" s="92"/>
      <c r="K13" s="93"/>
      <c r="L13" s="104">
        <f>(K13-J13)*24</f>
        <v>0</v>
      </c>
      <c r="M13" s="94"/>
      <c r="N13" s="95"/>
      <c r="O13" s="104">
        <f>(N13-M13)*24</f>
        <v>0</v>
      </c>
      <c r="P13" s="92"/>
      <c r="Q13" s="93"/>
      <c r="R13" s="104">
        <f>(Q13-P13)*24</f>
        <v>0</v>
      </c>
      <c r="S13" s="94"/>
      <c r="T13" s="95"/>
      <c r="U13" s="104">
        <f>(T13-S13)*24</f>
        <v>0</v>
      </c>
      <c r="V13" s="417">
        <f>IF(D13=Persönliche_Daten!$D$24,Persönliche_Daten!$H$24,IF(D13=Persönliche_Daten!$D$26,Persönliche_Daten!$H$26,IF(BF13&gt;0,0,IF(C13=2,Persönliche_Daten!$G$12,IF(C13=3,Persönliche_Daten!$H$12,IF(C13=4,Persönliche_Daten!$I$12,IF(C13=5,Persönliche_Daten!$J$12,IF(C13=6,Persönliche_Daten!$K$12))))))+IF(C13=7,Persönliche_Daten!$L$12,IF(C13=1,Persönliche_Daten!$M$12,0)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$12,IF(C13=3,Persönliche_Daten!$Q$12,IF(C13=4,Persönliche_Daten!$R$12,IF(C13=5,Persönliche_Daten!$S$12,IF(C13=6,Persönliche_Daten!$T$12))))))+IF(C13=7,Persönliche_Daten!$U$12,IF(C13=1,Persönliche_Daten!$V$12,0)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1</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1</v>
      </c>
    </row>
    <row r="14" spans="2:74" s="1" customFormat="1" ht="21.75" customHeight="1" x14ac:dyDescent="0.25">
      <c r="B14" s="59">
        <f>B13+1</f>
        <v>46144</v>
      </c>
      <c r="C14" s="60">
        <f>WEEKDAY(B14)</f>
        <v>7</v>
      </c>
      <c r="D14" s="210">
        <f>D13+1</f>
        <v>46144</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$12,IF(C14=3,Persönliche_Daten!$H$12,IF(C14=4,Persönliche_Daten!$I$12,IF(C14=5,Persönliche_Daten!$J$12,IF(C14=6,Persönliche_Daten!$K$12))))))+IF(C14=7,Persönliche_Daten!$L$12,IF(C14=1,Persönliche_Daten!$M$12,0))))</f>
        <v>0</v>
      </c>
      <c r="W14" s="462"/>
      <c r="X14" s="396">
        <f t="shared" si="0"/>
        <v>0</v>
      </c>
      <c r="Y14" s="368"/>
      <c r="Z14" s="371">
        <f>IF(OR(V14&gt;0,X14&lt;&gt;0),ROUND(X14-V14,2),0)</f>
        <v>0</v>
      </c>
      <c r="AA14" s="372"/>
      <c r="AB14" s="367">
        <f>IF(D14=Persönliche_Daten!$D$24,Persönliche_Daten!$H$24,IF(D14=Persönliche_Daten!$D$26,0,IF(BF14&gt;0,0,IF(C14=2,Persönliche_Daten!$P$12,IF(C14=3,Persönliche_Daten!$Q$12,IF(C14=4,Persönliche_Daten!$R$12,IF(C14=5,Persönliche_Daten!$S$12,IF(C14=6,Persönliche_Daten!$T$12))))))+IF(C14=7,Persönliche_Daten!$U$12,IF(C14=1,Persönliche_Daten!$V$12,0)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4" s="1" customFormat="1" ht="21.75" customHeight="1" x14ac:dyDescent="0.25">
      <c r="B15" s="59">
        <f t="shared" ref="B15:B43" si="18">B14+1</f>
        <v>46145</v>
      </c>
      <c r="C15" s="60">
        <f t="shared" ref="C15:C43" si="19">WEEKDAY(B15)</f>
        <v>1</v>
      </c>
      <c r="D15" s="210">
        <f t="shared" ref="D15:D43" si="20">D14+1</f>
        <v>46145</v>
      </c>
      <c r="E15" s="211"/>
      <c r="F15" s="6"/>
      <c r="G15" s="6"/>
      <c r="H15" s="114"/>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$12,IF(C15=3,Persönliche_Daten!$H$12,IF(C15=4,Persönliche_Daten!$I$12,IF(C15=5,Persönliche_Daten!$J$12,IF(C15=6,Persönliche_Daten!$K$12))))))+IF(C15=7,Persönliche_Daten!$L$12,IF(C15=1,Persönliche_Daten!$M$12,0))))</f>
        <v>0</v>
      </c>
      <c r="W15" s="397"/>
      <c r="X15" s="369">
        <f t="shared" si="0"/>
        <v>0</v>
      </c>
      <c r="Y15" s="370"/>
      <c r="Z15" s="371">
        <f>IF(OR(V15&gt;0,X15&lt;&gt;0),ROUND(X15-V15,2),0)</f>
        <v>0</v>
      </c>
      <c r="AA15" s="372"/>
      <c r="AB15" s="367">
        <f>IF(D15=Persönliche_Daten!$D$24,Persönliche_Daten!$H$24,IF(D15=Persönliche_Daten!$D$26,0,IF(BF15&gt;0,0,IF(C15=2,Persönliche_Daten!$P$12,IF(C15=3,Persönliche_Daten!$Q$12,IF(C15=4,Persönliche_Daten!$R$12,IF(C15=5,Persönliche_Daten!$S$12,IF(C15=6,Persönliche_Daten!$T$12))))))+IF(C15=7,Persönliche_Daten!$U$12,IF(C15=1,Persönliche_Daten!$V$12,0)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4" s="1" customFormat="1" ht="21.75" customHeight="1" x14ac:dyDescent="0.25">
      <c r="B16" s="59">
        <f t="shared" si="18"/>
        <v>46146</v>
      </c>
      <c r="C16" s="60">
        <f t="shared" si="19"/>
        <v>2</v>
      </c>
      <c r="D16" s="210">
        <f t="shared" si="20"/>
        <v>46146</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$12,IF(C16=3,Persönliche_Daten!$H$12,IF(C16=4,Persönliche_Daten!$I$12,IF(C16=5,Persönliche_Daten!$J$12,IF(C16=6,Persönliche_Daten!$K$12))))))+IF(C16=7,Persönliche_Daten!$L$12,IF(C16=1,Persönliche_Daten!$M$12,0))))</f>
        <v>0</v>
      </c>
      <c r="W16" s="397"/>
      <c r="X16" s="369">
        <f t="shared" si="0"/>
        <v>0</v>
      </c>
      <c r="Y16" s="370"/>
      <c r="Z16" s="371">
        <f t="shared" ref="Z16:Z42" si="25">IF(OR(V16&gt;0,X16&lt;&gt;0),ROUND(X16-V16,2),0)</f>
        <v>0</v>
      </c>
      <c r="AA16" s="372"/>
      <c r="AB16" s="367">
        <f>IF(D16=Persönliche_Daten!$D$24,Persönliche_Daten!$H$24,IF(D16=Persönliche_Daten!$D$26,0,IF(BF16&gt;0,0,IF(C16=2,Persönliche_Daten!$P$12,IF(C16=3,Persönliche_Daten!$Q$12,IF(C16=4,Persönliche_Daten!$R$12,IF(C16=5,Persönliche_Daten!$S$12,IF(C16=6,Persönliche_Daten!$T$12))))))+IF(C16=7,Persönliche_Daten!$U$12,IF(C16=1,Persönliche_Daten!$V$12,0)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46147</v>
      </c>
      <c r="C17" s="60">
        <f t="shared" si="19"/>
        <v>3</v>
      </c>
      <c r="D17" s="210">
        <f t="shared" si="20"/>
        <v>46147</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$12,IF(C17=3,Persönliche_Daten!$H$12,IF(C17=4,Persönliche_Daten!$I$12,IF(C17=5,Persönliche_Daten!$J$12,IF(C17=6,Persönliche_Daten!$K$12))))))+IF(C17=7,Persönliche_Daten!$L$12,IF(C17=1,Persönliche_Daten!$M$12,0))))</f>
        <v>0</v>
      </c>
      <c r="W17" s="397"/>
      <c r="X17" s="369">
        <f t="shared" si="0"/>
        <v>0</v>
      </c>
      <c r="Y17" s="370"/>
      <c r="Z17" s="371">
        <f t="shared" si="25"/>
        <v>0</v>
      </c>
      <c r="AA17" s="372"/>
      <c r="AB17" s="367">
        <f>IF(D17=Persönliche_Daten!$D$24,Persönliche_Daten!$H$24,IF(D17=Persönliche_Daten!$D$26,0,IF(BF17&gt;0,0,IF(C17=2,Persönliche_Daten!$P$12,IF(C17=3,Persönliche_Daten!$Q$12,IF(C17=4,Persönliche_Daten!$R$12,IF(C17=5,Persönliche_Daten!$S$12,IF(C17=6,Persönliche_Daten!$T$12))))))+IF(C17=7,Persönliche_Daten!$U$12,IF(C17=1,Persönliche_Daten!$V$12,0)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46148</v>
      </c>
      <c r="C18" s="60">
        <f t="shared" si="19"/>
        <v>4</v>
      </c>
      <c r="D18" s="210">
        <f t="shared" si="20"/>
        <v>46148</v>
      </c>
      <c r="E18" s="211"/>
      <c r="F18" s="6"/>
      <c r="G18" s="6"/>
      <c r="H18" s="114"/>
      <c r="I18" s="203"/>
      <c r="J18" s="96"/>
      <c r="K18" s="7"/>
      <c r="L18" s="105">
        <f>(K18-J18)*24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$12,IF(C18=3,Persönliche_Daten!$H$12,IF(C18=4,Persönliche_Daten!$I$12,IF(C18=5,Persönliche_Daten!$J$12,IF(C18=6,Persönliche_Daten!$K$12))))))+IF(C18=7,Persönliche_Daten!$L$12,IF(C18=1,Persönliche_Daten!$M$12,0))))</f>
        <v>0</v>
      </c>
      <c r="W18" s="397"/>
      <c r="X18" s="369">
        <f t="shared" si="0"/>
        <v>0</v>
      </c>
      <c r="Y18" s="370"/>
      <c r="Z18" s="371">
        <f t="shared" si="25"/>
        <v>0</v>
      </c>
      <c r="AA18" s="372"/>
      <c r="AB18" s="367">
        <f>IF(D18=Persönliche_Daten!$D$24,Persönliche_Daten!$H$24,IF(D18=Persönliche_Daten!$D$26,0,IF(BF18&gt;0,0,IF(C18=2,Persönliche_Daten!$P$12,IF(C18=3,Persönliche_Daten!$Q$12,IF(C18=4,Persönliche_Daten!$R$12,IF(C18=5,Persönliche_Daten!$S$12,IF(C18=6,Persönliche_Daten!$T$12))))))+IF(C18=7,Persönliche_Daten!$U$12,IF(C18=1,Persönliche_Daten!$V$12,0)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46149</v>
      </c>
      <c r="C19" s="60">
        <f t="shared" si="19"/>
        <v>5</v>
      </c>
      <c r="D19" s="210">
        <f t="shared" si="20"/>
        <v>46149</v>
      </c>
      <c r="E19" s="211"/>
      <c r="F19" s="6"/>
      <c r="G19" s="6"/>
      <c r="H19" s="114"/>
      <c r="I19" s="203"/>
      <c r="J19" s="96"/>
      <c r="K19" s="7"/>
      <c r="L19" s="105">
        <f t="shared" si="21"/>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$12,IF(C19=3,Persönliche_Daten!$H$12,IF(C19=4,Persönliche_Daten!$I$12,IF(C19=5,Persönliche_Daten!$J$12,IF(C19=6,Persönliche_Daten!$K$12))))))+IF(C19=7,Persönliche_Daten!$L$12,IF(C19=1,Persönliche_Daten!$M$12,0))))</f>
        <v>0</v>
      </c>
      <c r="W19" s="397"/>
      <c r="X19" s="369">
        <f t="shared" si="0"/>
        <v>0</v>
      </c>
      <c r="Y19" s="370"/>
      <c r="Z19" s="371">
        <f t="shared" si="25"/>
        <v>0</v>
      </c>
      <c r="AA19" s="372"/>
      <c r="AB19" s="367">
        <f>IF(D19=Persönliche_Daten!$D$24,Persönliche_Daten!$H$24,IF(D19=Persönliche_Daten!$D$26,0,IF(BF19&gt;0,0,IF(C19=2,Persönliche_Daten!$P$12,IF(C19=3,Persönliche_Daten!$Q$12,IF(C19=4,Persönliche_Daten!$R$12,IF(C19=5,Persönliche_Daten!$S$12,IF(C19=6,Persönliche_Daten!$T$12))))))+IF(C19=7,Persönliche_Daten!$U$12,IF(C19=1,Persönliche_Daten!$V$12,0)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46150</v>
      </c>
      <c r="C20" s="60">
        <f t="shared" si="19"/>
        <v>6</v>
      </c>
      <c r="D20" s="210">
        <f t="shared" si="20"/>
        <v>46150</v>
      </c>
      <c r="E20" s="211"/>
      <c r="F20" s="6"/>
      <c r="G20" s="6"/>
      <c r="H20" s="114"/>
      <c r="I20" s="203"/>
      <c r="J20" s="96"/>
      <c r="K20" s="7"/>
      <c r="L20" s="105">
        <f t="shared" si="21"/>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$12,IF(C20=3,Persönliche_Daten!$H$12,IF(C20=4,Persönliche_Daten!$I$12,IF(C20=5,Persönliche_Daten!$J$12,IF(C20=6,Persönliche_Daten!$K$12))))))+IF(C20=7,Persönliche_Daten!$L$12,IF(C20=1,Persönliche_Daten!$M$12,0))))</f>
        <v>0</v>
      </c>
      <c r="W20" s="397"/>
      <c r="X20" s="369">
        <f t="shared" si="0"/>
        <v>0</v>
      </c>
      <c r="Y20" s="370"/>
      <c r="Z20" s="371">
        <f t="shared" si="25"/>
        <v>0</v>
      </c>
      <c r="AA20" s="372"/>
      <c r="AB20" s="367">
        <f>IF(D20=Persönliche_Daten!$D$24,Persönliche_Daten!$H$24,IF(D20=Persönliche_Daten!$D$26,0,IF(BF20&gt;0,0,IF(C20=2,Persönliche_Daten!$P$12,IF(C20=3,Persönliche_Daten!$Q$12,IF(C20=4,Persönliche_Daten!$R$12,IF(C20=5,Persönliche_Daten!$S$12,IF(C20=6,Persönliche_Daten!$T$12))))))+IF(C20=7,Persönliche_Daten!$U$12,IF(C20=1,Persönliche_Daten!$V$12,0)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46151</v>
      </c>
      <c r="C21" s="60">
        <f t="shared" si="19"/>
        <v>7</v>
      </c>
      <c r="D21" s="210">
        <f t="shared" si="20"/>
        <v>46151</v>
      </c>
      <c r="E21" s="211"/>
      <c r="F21" s="6"/>
      <c r="G21" s="6"/>
      <c r="H21" s="114"/>
      <c r="I21" s="203"/>
      <c r="J21" s="96"/>
      <c r="K21" s="7"/>
      <c r="L21" s="105">
        <f t="shared" si="21"/>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$12,IF(C21=3,Persönliche_Daten!$H$12,IF(C21=4,Persönliche_Daten!$I$12,IF(C21=5,Persönliche_Daten!$J$12,IF(C21=6,Persönliche_Daten!$K$12))))))+IF(C21=7,Persönliche_Daten!$L$12,IF(C21=1,Persönliche_Daten!$M$12,0))))</f>
        <v>0</v>
      </c>
      <c r="W21" s="397"/>
      <c r="X21" s="369">
        <f t="shared" si="0"/>
        <v>0</v>
      </c>
      <c r="Y21" s="370"/>
      <c r="Z21" s="371">
        <f t="shared" si="25"/>
        <v>0</v>
      </c>
      <c r="AA21" s="372"/>
      <c r="AB21" s="367">
        <f>IF(D21=Persönliche_Daten!$D$24,Persönliche_Daten!$H$24,IF(D21=Persönliche_Daten!$D$26,0,IF(BF21&gt;0,0,IF(C21=2,Persönliche_Daten!$P$12,IF(C21=3,Persönliche_Daten!$Q$12,IF(C21=4,Persönliche_Daten!$R$12,IF(C21=5,Persönliche_Daten!$S$12,IF(C21=6,Persönliche_Daten!$T$12))))))+IF(C21=7,Persönliche_Daten!$U$12,IF(C21=1,Persönliche_Daten!$V$12,0)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46152</v>
      </c>
      <c r="C22" s="60">
        <f t="shared" si="19"/>
        <v>1</v>
      </c>
      <c r="D22" s="210">
        <f t="shared" si="20"/>
        <v>46152</v>
      </c>
      <c r="E22" s="211"/>
      <c r="F22" s="6"/>
      <c r="G22" s="6"/>
      <c r="H22" s="114"/>
      <c r="I22" s="203"/>
      <c r="J22" s="96"/>
      <c r="K22" s="7"/>
      <c r="L22" s="105">
        <f t="shared" si="21"/>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$12,IF(C22=3,Persönliche_Daten!$H$12,IF(C22=4,Persönliche_Daten!$I$12,IF(C22=5,Persönliche_Daten!$J$12,IF(C22=6,Persönliche_Daten!$K$12))))))+IF(C22=7,Persönliche_Daten!$L$12,IF(C22=1,Persönliche_Daten!$M$12,0))))</f>
        <v>0</v>
      </c>
      <c r="W22" s="397"/>
      <c r="X22" s="369">
        <f t="shared" si="0"/>
        <v>0</v>
      </c>
      <c r="Y22" s="370"/>
      <c r="Z22" s="371">
        <f t="shared" si="25"/>
        <v>0</v>
      </c>
      <c r="AA22" s="372"/>
      <c r="AB22" s="367">
        <f>IF(D22=Persönliche_Daten!$D$24,Persönliche_Daten!$H$24,IF(D22=Persönliche_Daten!$D$26,0,IF(BF22&gt;0,0,IF(C22=2,Persönliche_Daten!$P$12,IF(C22=3,Persönliche_Daten!$Q$12,IF(C22=4,Persönliche_Daten!$R$12,IF(C22=5,Persönliche_Daten!$S$12,IF(C22=6,Persönliche_Daten!$T$12))))))+IF(C22=7,Persönliche_Daten!$U$12,IF(C22=1,Persönliche_Daten!$V$12,0)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46153</v>
      </c>
      <c r="C23" s="60">
        <f t="shared" si="19"/>
        <v>2</v>
      </c>
      <c r="D23" s="210">
        <f t="shared" si="20"/>
        <v>46153</v>
      </c>
      <c r="E23" s="211"/>
      <c r="F23" s="6"/>
      <c r="G23" s="6"/>
      <c r="H23" s="114"/>
      <c r="I23" s="203"/>
      <c r="J23" s="96"/>
      <c r="K23" s="7"/>
      <c r="L23" s="105">
        <f t="shared" si="21"/>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$12,IF(C23=3,Persönliche_Daten!$H$12,IF(C23=4,Persönliche_Daten!$I$12,IF(C23=5,Persönliche_Daten!$J$12,IF(C23=6,Persönliche_Daten!$K$12))))))+IF(C23=7,Persönliche_Daten!$L$12,IF(C23=1,Persönliche_Daten!$M$12,0))))</f>
        <v>0</v>
      </c>
      <c r="W23" s="397"/>
      <c r="X23" s="369">
        <f t="shared" si="0"/>
        <v>0</v>
      </c>
      <c r="Y23" s="370"/>
      <c r="Z23" s="371">
        <f t="shared" si="25"/>
        <v>0</v>
      </c>
      <c r="AA23" s="372"/>
      <c r="AB23" s="367">
        <f>IF(D23=Persönliche_Daten!$D$24,Persönliche_Daten!$H$24,IF(D23=Persönliche_Daten!$D$26,0,IF(BF23&gt;0,0,IF(C23=2,Persönliche_Daten!$P$12,IF(C23=3,Persönliche_Daten!$Q$12,IF(C23=4,Persönliche_Daten!$R$12,IF(C23=5,Persönliche_Daten!$S$12,IF(C23=6,Persönliche_Daten!$T$12))))))+IF(C23=7,Persönliche_Daten!$U$12,IF(C23=1,Persönliche_Daten!$V$12,0)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46154</v>
      </c>
      <c r="C24" s="60">
        <f t="shared" si="19"/>
        <v>3</v>
      </c>
      <c r="D24" s="210">
        <f t="shared" si="20"/>
        <v>46154</v>
      </c>
      <c r="E24" s="211"/>
      <c r="F24" s="6"/>
      <c r="G24" s="6"/>
      <c r="H24" s="114"/>
      <c r="I24" s="203"/>
      <c r="J24" s="96"/>
      <c r="K24" s="7"/>
      <c r="L24" s="105">
        <f t="shared" si="21"/>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$12,IF(C24=3,Persönliche_Daten!$H$12,IF(C24=4,Persönliche_Daten!$I$12,IF(C24=5,Persönliche_Daten!$J$12,IF(C24=6,Persönliche_Daten!$K$12))))))+IF(C24=7,Persönliche_Daten!$L$12,IF(C24=1,Persönliche_Daten!$M$12,0))))</f>
        <v>0</v>
      </c>
      <c r="W24" s="397"/>
      <c r="X24" s="369">
        <f t="shared" si="0"/>
        <v>0</v>
      </c>
      <c r="Y24" s="370"/>
      <c r="Z24" s="371">
        <f t="shared" si="25"/>
        <v>0</v>
      </c>
      <c r="AA24" s="372"/>
      <c r="AB24" s="367">
        <f>IF(D24=Persönliche_Daten!$D$24,Persönliche_Daten!$H$24,IF(D24=Persönliche_Daten!$D$26,0,IF(BF24&gt;0,0,IF(C24=2,Persönliche_Daten!$P$12,IF(C24=3,Persönliche_Daten!$Q$12,IF(C24=4,Persönliche_Daten!$R$12,IF(C24=5,Persönliche_Daten!$S$12,IF(C24=6,Persönliche_Daten!$T$12))))))+IF(C24=7,Persönliche_Daten!$U$12,IF(C24=1,Persönliche_Daten!$V$12,0)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46155</v>
      </c>
      <c r="C25" s="60">
        <f t="shared" si="19"/>
        <v>4</v>
      </c>
      <c r="D25" s="210">
        <f t="shared" si="20"/>
        <v>46155</v>
      </c>
      <c r="E25" s="211"/>
      <c r="F25" s="6"/>
      <c r="G25" s="6"/>
      <c r="H25" s="114"/>
      <c r="I25" s="203"/>
      <c r="J25" s="96"/>
      <c r="K25" s="7"/>
      <c r="L25" s="105">
        <f t="shared" si="21"/>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$12,IF(C25=3,Persönliche_Daten!$H$12,IF(C25=4,Persönliche_Daten!$I$12,IF(C25=5,Persönliche_Daten!$J$12,IF(C25=6,Persönliche_Daten!$K$12))))))+IF(C25=7,Persönliche_Daten!$L$12,IF(C25=1,Persönliche_Daten!$M$12,0))))</f>
        <v>0</v>
      </c>
      <c r="W25" s="397"/>
      <c r="X25" s="369">
        <f t="shared" si="0"/>
        <v>0</v>
      </c>
      <c r="Y25" s="370"/>
      <c r="Z25" s="371">
        <f t="shared" si="25"/>
        <v>0</v>
      </c>
      <c r="AA25" s="372"/>
      <c r="AB25" s="367">
        <f>IF(D25=Persönliche_Daten!$D$24,Persönliche_Daten!$H$24,IF(D25=Persönliche_Daten!$D$26,0,IF(BF25&gt;0,0,IF(C25=2,Persönliche_Daten!$P$12,IF(C25=3,Persönliche_Daten!$Q$12,IF(C25=4,Persönliche_Daten!$R$12,IF(C25=5,Persönliche_Daten!$S$12,IF(C25=6,Persönliche_Daten!$T$12))))))+IF(C25=7,Persönliche_Daten!$U$12,IF(C25=1,Persönliche_Daten!$V$12,0)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46156</v>
      </c>
      <c r="C26" s="60">
        <f t="shared" si="19"/>
        <v>5</v>
      </c>
      <c r="D26" s="210">
        <f t="shared" si="20"/>
        <v>46156</v>
      </c>
      <c r="E26" s="211" t="s">
        <v>58</v>
      </c>
      <c r="F26" s="6"/>
      <c r="G26" s="6"/>
      <c r="H26" s="114" t="s">
        <v>76</v>
      </c>
      <c r="I26" s="203"/>
      <c r="J26" s="96"/>
      <c r="K26" s="7"/>
      <c r="L26" s="105">
        <f t="shared" si="21"/>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$12,IF(C26=3,Persönliche_Daten!$H$12,IF(C26=4,Persönliche_Daten!$I$12,IF(C26=5,Persönliche_Daten!$J$12,IF(C26=6,Persönliche_Daten!$K$12))))))+IF(C26=7,Persönliche_Daten!$L$12,IF(C26=1,Persönliche_Daten!$M$12,0))))</f>
        <v>0</v>
      </c>
      <c r="W26" s="397"/>
      <c r="X26" s="369">
        <f t="shared" si="0"/>
        <v>0</v>
      </c>
      <c r="Y26" s="370"/>
      <c r="Z26" s="371">
        <f t="shared" si="25"/>
        <v>0</v>
      </c>
      <c r="AA26" s="372"/>
      <c r="AB26" s="367">
        <f>IF(D26=Persönliche_Daten!$D$24,Persönliche_Daten!$H$24,IF(D26=Persönliche_Daten!$D$26,0,IF(BF26&gt;0,0,IF(C26=2,Persönliche_Daten!$P$12,IF(C26=3,Persönliche_Daten!$Q$12,IF(C26=4,Persönliche_Daten!$R$12,IF(C26=5,Persönliche_Daten!$S$12,IF(C26=6,Persönliche_Daten!$T$12))))))+IF(C26=7,Persönliche_Daten!$U$12,IF(C26=1,Persönliche_Daten!$V$12,0)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1</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1</v>
      </c>
    </row>
    <row r="27" spans="2:70" s="1" customFormat="1" ht="21.75" customHeight="1" x14ac:dyDescent="0.25">
      <c r="B27" s="59">
        <f t="shared" si="18"/>
        <v>46157</v>
      </c>
      <c r="C27" s="60">
        <f t="shared" si="19"/>
        <v>6</v>
      </c>
      <c r="D27" s="210">
        <f t="shared" si="20"/>
        <v>46157</v>
      </c>
      <c r="E27" s="211"/>
      <c r="F27" s="6"/>
      <c r="G27" s="6"/>
      <c r="H27" s="114"/>
      <c r="I27" s="203"/>
      <c r="J27" s="96"/>
      <c r="K27" s="7"/>
      <c r="L27" s="105">
        <f t="shared" si="21"/>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$12,IF(C27=3,Persönliche_Daten!$H$12,IF(C27=4,Persönliche_Daten!$I$12,IF(C27=5,Persönliche_Daten!$J$12,IF(C27=6,Persönliche_Daten!$K$12))))))+IF(C27=7,Persönliche_Daten!$L$12,IF(C27=1,Persönliche_Daten!$M$12,0))))</f>
        <v>0</v>
      </c>
      <c r="W27" s="397"/>
      <c r="X27" s="369">
        <f t="shared" si="0"/>
        <v>0</v>
      </c>
      <c r="Y27" s="370"/>
      <c r="Z27" s="371">
        <f t="shared" si="25"/>
        <v>0</v>
      </c>
      <c r="AA27" s="372"/>
      <c r="AB27" s="367">
        <f>IF(D27=Persönliche_Daten!$D$24,Persönliche_Daten!$H$24,IF(D27=Persönliche_Daten!$D$26,0,IF(BF27&gt;0,0,IF(C27=2,Persönliche_Daten!$P$12,IF(C27=3,Persönliche_Daten!$Q$12,IF(C27=4,Persönliche_Daten!$R$12,IF(C27=5,Persönliche_Daten!$S$12,IF(C27=6,Persönliche_Daten!$T$12))))))+IF(C27=7,Persönliche_Daten!$U$12,IF(C27=1,Persönliche_Daten!$V$12,0)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46158</v>
      </c>
      <c r="C28" s="60">
        <f t="shared" si="19"/>
        <v>7</v>
      </c>
      <c r="D28" s="210">
        <f t="shared" si="20"/>
        <v>46158</v>
      </c>
      <c r="E28" s="211"/>
      <c r="F28" s="6"/>
      <c r="G28" s="6"/>
      <c r="H28" s="114"/>
      <c r="I28" s="203"/>
      <c r="J28" s="96"/>
      <c r="K28" s="7"/>
      <c r="L28" s="105">
        <f t="shared" si="21"/>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$12,IF(C28=3,Persönliche_Daten!$H$12,IF(C28=4,Persönliche_Daten!$I$12,IF(C28=5,Persönliche_Daten!$J$12,IF(C28=6,Persönliche_Daten!$K$12))))))+IF(C28=7,Persönliche_Daten!$L$12,IF(C28=1,Persönliche_Daten!$M$12,0))))</f>
        <v>0</v>
      </c>
      <c r="W28" s="397"/>
      <c r="X28" s="369">
        <f t="shared" si="0"/>
        <v>0</v>
      </c>
      <c r="Y28" s="370"/>
      <c r="Z28" s="371">
        <f t="shared" si="25"/>
        <v>0</v>
      </c>
      <c r="AA28" s="372"/>
      <c r="AB28" s="367">
        <f>IF(D28=Persönliche_Daten!$D$24,Persönliche_Daten!$H$24,IF(D28=Persönliche_Daten!$D$26,0,IF(BF28&gt;0,0,IF(C28=2,Persönliche_Daten!$P$12,IF(C28=3,Persönliche_Daten!$Q$12,IF(C28=4,Persönliche_Daten!$R$12,IF(C28=5,Persönliche_Daten!$S$12,IF(C28=6,Persönliche_Daten!$T$12))))))+IF(C28=7,Persönliche_Daten!$U$12,IF(C28=1,Persönliche_Daten!$V$12,0)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46159</v>
      </c>
      <c r="C29" s="60">
        <f t="shared" si="19"/>
        <v>1</v>
      </c>
      <c r="D29" s="210">
        <f t="shared" si="20"/>
        <v>46159</v>
      </c>
      <c r="E29" s="211"/>
      <c r="F29" s="6"/>
      <c r="G29" s="6"/>
      <c r="H29" s="114"/>
      <c r="I29" s="203"/>
      <c r="J29" s="96"/>
      <c r="K29" s="7"/>
      <c r="L29" s="105">
        <f t="shared" si="21"/>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$12,IF(C29=3,Persönliche_Daten!$H$12,IF(C29=4,Persönliche_Daten!$I$12,IF(C29=5,Persönliche_Daten!$J$12,IF(C29=6,Persönliche_Daten!$K$12))))))+IF(C29=7,Persönliche_Daten!$L$12,IF(C29=1,Persönliche_Daten!$M$12,0))))</f>
        <v>0</v>
      </c>
      <c r="W29" s="397"/>
      <c r="X29" s="369">
        <f t="shared" si="0"/>
        <v>0</v>
      </c>
      <c r="Y29" s="370"/>
      <c r="Z29" s="371">
        <f t="shared" si="25"/>
        <v>0</v>
      </c>
      <c r="AA29" s="372"/>
      <c r="AB29" s="367">
        <f>IF(D29=Persönliche_Daten!$D$24,Persönliche_Daten!$H$24,IF(D29=Persönliche_Daten!$D$26,0,IF(BF29&gt;0,0,IF(C29=2,Persönliche_Daten!$P$12,IF(C29=3,Persönliche_Daten!$Q$12,IF(C29=4,Persönliche_Daten!$R$12,IF(C29=5,Persönliche_Daten!$S$12,IF(C29=6,Persönliche_Daten!$T$12))))))+IF(C29=7,Persönliche_Daten!$U$12,IF(C29=1,Persönliche_Daten!$V$12,0)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46160</v>
      </c>
      <c r="C30" s="60">
        <f t="shared" si="19"/>
        <v>2</v>
      </c>
      <c r="D30" s="210">
        <f t="shared" si="20"/>
        <v>46160</v>
      </c>
      <c r="E30" s="211"/>
      <c r="F30" s="6"/>
      <c r="G30" s="6"/>
      <c r="H30" s="114"/>
      <c r="I30" s="203"/>
      <c r="J30" s="96"/>
      <c r="K30" s="7"/>
      <c r="L30" s="105">
        <f t="shared" si="21"/>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$12,IF(C30=3,Persönliche_Daten!$H$12,IF(C30=4,Persönliche_Daten!$I$12,IF(C30=5,Persönliche_Daten!$J$12,IF(C30=6,Persönliche_Daten!$K$12))))))+IF(C30=7,Persönliche_Daten!$L$12,IF(C30=1,Persönliche_Daten!$M$12,0))))</f>
        <v>0</v>
      </c>
      <c r="W30" s="397"/>
      <c r="X30" s="369">
        <f t="shared" si="0"/>
        <v>0</v>
      </c>
      <c r="Y30" s="370"/>
      <c r="Z30" s="371">
        <f t="shared" si="25"/>
        <v>0</v>
      </c>
      <c r="AA30" s="372"/>
      <c r="AB30" s="367">
        <f>IF(D30=Persönliche_Daten!$D$24,Persönliche_Daten!$H$24,IF(D30=Persönliche_Daten!$D$26,0,IF(BF30&gt;0,0,IF(C30=2,Persönliche_Daten!$P$12,IF(C30=3,Persönliche_Daten!$Q$12,IF(C30=4,Persönliche_Daten!$R$12,IF(C30=5,Persönliche_Daten!$S$12,IF(C30=6,Persönliche_Daten!$T$12))))))+IF(C30=7,Persönliche_Daten!$U$12,IF(C30=1,Persönliche_Daten!$V$12,0)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46161</v>
      </c>
      <c r="C31" s="60">
        <f t="shared" si="19"/>
        <v>3</v>
      </c>
      <c r="D31" s="210">
        <f t="shared" si="20"/>
        <v>46161</v>
      </c>
      <c r="E31" s="211"/>
      <c r="F31" s="6"/>
      <c r="G31" s="6"/>
      <c r="H31" s="114"/>
      <c r="I31" s="203"/>
      <c r="J31" s="96"/>
      <c r="K31" s="7"/>
      <c r="L31" s="105">
        <f t="shared" si="21"/>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$12,IF(C31=3,Persönliche_Daten!$H$12,IF(C31=4,Persönliche_Daten!$I$12,IF(C31=5,Persönliche_Daten!$J$12,IF(C31=6,Persönliche_Daten!$K$12))))))+IF(C31=7,Persönliche_Daten!$L$12,IF(C31=1,Persönliche_Daten!$M$12,0))))</f>
        <v>0</v>
      </c>
      <c r="W31" s="397"/>
      <c r="X31" s="369">
        <f t="shared" si="0"/>
        <v>0</v>
      </c>
      <c r="Y31" s="370"/>
      <c r="Z31" s="371">
        <f t="shared" si="25"/>
        <v>0</v>
      </c>
      <c r="AA31" s="372"/>
      <c r="AB31" s="367">
        <f>IF(D31=Persönliche_Daten!$D$24,Persönliche_Daten!$H$24,IF(D31=Persönliche_Daten!$D$26,0,IF(BF31&gt;0,0,IF(C31=2,Persönliche_Daten!$P$12,IF(C31=3,Persönliche_Daten!$Q$12,IF(C31=4,Persönliche_Daten!$R$12,IF(C31=5,Persönliche_Daten!$S$12,IF(C31=6,Persönliche_Daten!$T$12))))))+IF(C31=7,Persönliche_Daten!$U$12,IF(C31=1,Persönliche_Daten!$V$12,0)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46162</v>
      </c>
      <c r="C32" s="60">
        <f t="shared" si="19"/>
        <v>4</v>
      </c>
      <c r="D32" s="210">
        <f t="shared" si="20"/>
        <v>46162</v>
      </c>
      <c r="E32" s="211"/>
      <c r="F32" s="6"/>
      <c r="G32" s="6"/>
      <c r="H32" s="114"/>
      <c r="I32" s="203"/>
      <c r="J32" s="96"/>
      <c r="K32" s="7"/>
      <c r="L32" s="105">
        <f t="shared" si="21"/>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$12,IF(C32=3,Persönliche_Daten!$H$12,IF(C32=4,Persönliche_Daten!$I$12,IF(C32=5,Persönliche_Daten!$J$12,IF(C32=6,Persönliche_Daten!$K$12))))))+IF(C32=7,Persönliche_Daten!$L$12,IF(C32=1,Persönliche_Daten!$M$12,0))))</f>
        <v>0</v>
      </c>
      <c r="W32" s="397"/>
      <c r="X32" s="369">
        <f t="shared" si="0"/>
        <v>0</v>
      </c>
      <c r="Y32" s="370"/>
      <c r="Z32" s="371">
        <f t="shared" si="25"/>
        <v>0</v>
      </c>
      <c r="AA32" s="372"/>
      <c r="AB32" s="367">
        <f>IF(D32=Persönliche_Daten!$D$24,Persönliche_Daten!$H$24,IF(D32=Persönliche_Daten!$D$26,0,IF(BF32&gt;0,0,IF(C32=2,Persönliche_Daten!$P$12,IF(C32=3,Persönliche_Daten!$Q$12,IF(C32=4,Persönliche_Daten!$R$12,IF(C32=5,Persönliche_Daten!$S$12,IF(C32=6,Persönliche_Daten!$T$12))))))+IF(C32=7,Persönliche_Daten!$U$12,IF(C32=1,Persönliche_Daten!$V$12,0)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46163</v>
      </c>
      <c r="C33" s="60">
        <f t="shared" si="19"/>
        <v>5</v>
      </c>
      <c r="D33" s="210">
        <f t="shared" si="20"/>
        <v>46163</v>
      </c>
      <c r="E33" s="211"/>
      <c r="F33" s="6"/>
      <c r="G33" s="6"/>
      <c r="H33" s="114"/>
      <c r="I33" s="203"/>
      <c r="J33" s="96"/>
      <c r="K33" s="7"/>
      <c r="L33" s="105">
        <f t="shared" si="21"/>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$12,IF(C33=3,Persönliche_Daten!$H$12,IF(C33=4,Persönliche_Daten!$I$12,IF(C33=5,Persönliche_Daten!$J$12,IF(C33=6,Persönliche_Daten!$K$12))))))+IF(C33=7,Persönliche_Daten!$L$12,IF(C33=1,Persönliche_Daten!$M$12,0))))</f>
        <v>0</v>
      </c>
      <c r="W33" s="397"/>
      <c r="X33" s="369">
        <f t="shared" si="0"/>
        <v>0</v>
      </c>
      <c r="Y33" s="370"/>
      <c r="Z33" s="371">
        <f t="shared" si="25"/>
        <v>0</v>
      </c>
      <c r="AA33" s="372"/>
      <c r="AB33" s="367">
        <f>IF(D33=Persönliche_Daten!$D$24,Persönliche_Daten!$H$24,IF(D33=Persönliche_Daten!$D$26,0,IF(BF33&gt;0,0,IF(C33=2,Persönliche_Daten!$P$12,IF(C33=3,Persönliche_Daten!$Q$12,IF(C33=4,Persönliche_Daten!$R$12,IF(C33=5,Persönliche_Daten!$S$12,IF(C33=6,Persönliche_Daten!$T$12))))))+IF(C33=7,Persönliche_Daten!$U$12,IF(C33=1,Persönliche_Daten!$V$12,0)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46164</v>
      </c>
      <c r="C34" s="60">
        <f t="shared" si="19"/>
        <v>6</v>
      </c>
      <c r="D34" s="210">
        <f t="shared" si="20"/>
        <v>46164</v>
      </c>
      <c r="E34" s="211"/>
      <c r="F34" s="6"/>
      <c r="G34" s="6"/>
      <c r="H34" s="114"/>
      <c r="I34" s="203"/>
      <c r="J34" s="96"/>
      <c r="K34" s="7"/>
      <c r="L34" s="105">
        <f t="shared" si="21"/>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$12,IF(C34=3,Persönliche_Daten!$H$12,IF(C34=4,Persönliche_Daten!$I$12,IF(C34=5,Persönliche_Daten!$J$12,IF(C34=6,Persönliche_Daten!$K$12))))))+IF(C34=7,Persönliche_Daten!$L$12,IF(C34=1,Persönliche_Daten!$M$12,0))))</f>
        <v>0</v>
      </c>
      <c r="W34" s="397"/>
      <c r="X34" s="369">
        <f t="shared" si="0"/>
        <v>0</v>
      </c>
      <c r="Y34" s="370"/>
      <c r="Z34" s="371">
        <f t="shared" si="25"/>
        <v>0</v>
      </c>
      <c r="AA34" s="372"/>
      <c r="AB34" s="367">
        <f>IF(D34=Persönliche_Daten!$D$24,Persönliche_Daten!$H$24,IF(D34=Persönliche_Daten!$D$26,0,IF(BF34&gt;0,0,IF(C34=2,Persönliche_Daten!$P$12,IF(C34=3,Persönliche_Daten!$Q$12,IF(C34=4,Persönliche_Daten!$R$12,IF(C34=5,Persönliche_Daten!$S$12,IF(C34=6,Persönliche_Daten!$T$12))))))+IF(C34=7,Persönliche_Daten!$U$12,IF(C34=1,Persönliche_Daten!$V$12,0)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46165</v>
      </c>
      <c r="C35" s="60">
        <f t="shared" si="19"/>
        <v>7</v>
      </c>
      <c r="D35" s="210">
        <f t="shared" si="20"/>
        <v>46165</v>
      </c>
      <c r="E35" s="211"/>
      <c r="F35" s="6"/>
      <c r="G35" s="6"/>
      <c r="H35" s="114"/>
      <c r="I35" s="203"/>
      <c r="J35" s="96"/>
      <c r="K35" s="7"/>
      <c r="L35" s="105">
        <f t="shared" si="21"/>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$12,IF(C35=3,Persönliche_Daten!$H$12,IF(C35=4,Persönliche_Daten!$I$12,IF(C35=5,Persönliche_Daten!$J$12,IF(C35=6,Persönliche_Daten!$K$12))))))+IF(C35=7,Persönliche_Daten!$L$12,IF(C35=1,Persönliche_Daten!$M$12,0))))</f>
        <v>0</v>
      </c>
      <c r="W35" s="397"/>
      <c r="X35" s="369">
        <f t="shared" si="0"/>
        <v>0</v>
      </c>
      <c r="Y35" s="370"/>
      <c r="Z35" s="371">
        <f t="shared" si="25"/>
        <v>0</v>
      </c>
      <c r="AA35" s="372"/>
      <c r="AB35" s="367">
        <f>IF(D35=Persönliche_Daten!$D$24,Persönliche_Daten!$H$24,IF(D35=Persönliche_Daten!$D$26,0,IF(BF35&gt;0,0,IF(C35=2,Persönliche_Daten!$P$12,IF(C35=3,Persönliche_Daten!$Q$12,IF(C35=4,Persönliche_Daten!$R$12,IF(C35=5,Persönliche_Daten!$S$12,IF(C35=6,Persönliche_Daten!$T$12))))))+IF(C35=7,Persönliche_Daten!$U$12,IF(C35=1,Persönliche_Daten!$V$12,0)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46166</v>
      </c>
      <c r="C36" s="60">
        <f t="shared" si="19"/>
        <v>1</v>
      </c>
      <c r="D36" s="210">
        <f t="shared" si="20"/>
        <v>46166</v>
      </c>
      <c r="E36" s="211"/>
      <c r="F36" s="6"/>
      <c r="G36" s="6"/>
      <c r="H36" s="114" t="s">
        <v>140</v>
      </c>
      <c r="I36" s="203"/>
      <c r="J36" s="96"/>
      <c r="K36" s="7"/>
      <c r="L36" s="105">
        <f t="shared" si="21"/>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$12,IF(C36=3,Persönliche_Daten!$H$12,IF(C36=4,Persönliche_Daten!$I$12,IF(C36=5,Persönliche_Daten!$J$12,IF(C36=6,Persönliche_Daten!$K$12))))))+IF(C36=7,Persönliche_Daten!$L$12,IF(C36=1,Persönliche_Daten!$M$12,0))))</f>
        <v>0</v>
      </c>
      <c r="W36" s="397"/>
      <c r="X36" s="369">
        <f t="shared" si="0"/>
        <v>0</v>
      </c>
      <c r="Y36" s="370"/>
      <c r="Z36" s="371">
        <f t="shared" si="25"/>
        <v>0</v>
      </c>
      <c r="AA36" s="372"/>
      <c r="AB36" s="367">
        <f>IF(D36=Persönliche_Daten!$D$24,Persönliche_Daten!$H$24,IF(D36=Persönliche_Daten!$D$26,0,IF(BF36&gt;0,0,IF(C36=2,Persönliche_Daten!$P$12,IF(C36=3,Persönliche_Daten!$Q$12,IF(C36=4,Persönliche_Daten!$R$12,IF(C36=5,Persönliche_Daten!$S$12,IF(C36=6,Persönliche_Daten!$T$12))))))+IF(C36=7,Persönliche_Daten!$U$12,IF(C36=1,Persönliche_Daten!$V$12,0)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46167</v>
      </c>
      <c r="C37" s="60">
        <f t="shared" si="19"/>
        <v>2</v>
      </c>
      <c r="D37" s="210">
        <f t="shared" si="20"/>
        <v>46167</v>
      </c>
      <c r="E37" s="211" t="s">
        <v>58</v>
      </c>
      <c r="F37" s="6"/>
      <c r="G37" s="6"/>
      <c r="H37" s="114" t="s">
        <v>140</v>
      </c>
      <c r="I37" s="203"/>
      <c r="J37" s="96"/>
      <c r="K37" s="7"/>
      <c r="L37" s="105">
        <f t="shared" si="21"/>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$12,IF(C37=3,Persönliche_Daten!$H$12,IF(C37=4,Persönliche_Daten!$I$12,IF(C37=5,Persönliche_Daten!$J$12,IF(C37=6,Persönliche_Daten!$K$12))))))+IF(C37=7,Persönliche_Daten!$L$12,IF(C37=1,Persönliche_Daten!$M$12,0))))</f>
        <v>0</v>
      </c>
      <c r="W37" s="397"/>
      <c r="X37" s="369">
        <f t="shared" si="0"/>
        <v>0</v>
      </c>
      <c r="Y37" s="370"/>
      <c r="Z37" s="371">
        <f t="shared" si="25"/>
        <v>0</v>
      </c>
      <c r="AA37" s="372"/>
      <c r="AB37" s="367">
        <f>IF(D37=Persönliche_Daten!$D$24,Persönliche_Daten!$H$24,IF(D37=Persönliche_Daten!$D$26,0,IF(BF37&gt;0,0,IF(C37=2,Persönliche_Daten!$P$12,IF(C37=3,Persönliche_Daten!$Q$12,IF(C37=4,Persönliche_Daten!$R$12,IF(C37=5,Persönliche_Daten!$S$12,IF(C37=6,Persönliche_Daten!$T$12))))))+IF(C37=7,Persönliche_Daten!$U$12,IF(C37=1,Persönliche_Daten!$V$12,0)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1</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1</v>
      </c>
    </row>
    <row r="38" spans="2:75" s="1" customFormat="1" ht="21.75" customHeight="1" x14ac:dyDescent="0.25">
      <c r="B38" s="59">
        <f t="shared" si="18"/>
        <v>46168</v>
      </c>
      <c r="C38" s="60">
        <f t="shared" si="19"/>
        <v>3</v>
      </c>
      <c r="D38" s="210">
        <f t="shared" si="20"/>
        <v>46168</v>
      </c>
      <c r="E38" s="211"/>
      <c r="F38" s="6"/>
      <c r="G38" s="6"/>
      <c r="H38" s="114"/>
      <c r="I38" s="203"/>
      <c r="J38" s="96"/>
      <c r="K38" s="7"/>
      <c r="L38" s="105">
        <f>(K38-J38)*24</f>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$12,IF(C38=3,Persönliche_Daten!$H$12,IF(C38=4,Persönliche_Daten!$I$12,IF(C38=5,Persönliche_Daten!$J$12,IF(C38=6,Persönliche_Daten!$K$12))))))+IF(C38=7,Persönliche_Daten!$L$12,IF(C38=1,Persönliche_Daten!$M$12,0))))</f>
        <v>0</v>
      </c>
      <c r="W38" s="397"/>
      <c r="X38" s="369">
        <f t="shared" si="0"/>
        <v>0</v>
      </c>
      <c r="Y38" s="370"/>
      <c r="Z38" s="371">
        <f t="shared" si="25"/>
        <v>0</v>
      </c>
      <c r="AA38" s="372"/>
      <c r="AB38" s="367">
        <f>IF(D38=Persönliche_Daten!$D$24,Persönliche_Daten!$H$24,IF(D38=Persönliche_Daten!$D$26,0,IF(BF38&gt;0,0,IF(C38=2,Persönliche_Daten!$P$12,IF(C38=3,Persönliche_Daten!$Q$12,IF(C38=4,Persönliche_Daten!$R$12,IF(C38=5,Persönliche_Daten!$S$12,IF(C38=6,Persönliche_Daten!$T$12))))))+IF(C38=7,Persönliche_Daten!$U$12,IF(C38=1,Persönliche_Daten!$V$12,0)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46169</v>
      </c>
      <c r="C39" s="60">
        <f t="shared" si="19"/>
        <v>4</v>
      </c>
      <c r="D39" s="210">
        <f t="shared" si="20"/>
        <v>46169</v>
      </c>
      <c r="E39" s="211"/>
      <c r="F39" s="6"/>
      <c r="G39" s="6"/>
      <c r="H39" s="114"/>
      <c r="I39" s="203"/>
      <c r="J39" s="96"/>
      <c r="K39" s="7"/>
      <c r="L39" s="105">
        <f t="shared" si="21"/>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$12,IF(C39=3,Persönliche_Daten!$H$12,IF(C39=4,Persönliche_Daten!$I$12,IF(C39=5,Persönliche_Daten!$J$12,IF(C39=6,Persönliche_Daten!$K$12))))))+IF(C39=7,Persönliche_Daten!$L$12,IF(C39=1,Persönliche_Daten!$M$12,0))))</f>
        <v>0</v>
      </c>
      <c r="W39" s="397"/>
      <c r="X39" s="369">
        <f t="shared" si="0"/>
        <v>0</v>
      </c>
      <c r="Y39" s="370"/>
      <c r="Z39" s="371">
        <f t="shared" si="25"/>
        <v>0</v>
      </c>
      <c r="AA39" s="372"/>
      <c r="AB39" s="367">
        <f>IF(D39=Persönliche_Daten!$D$24,Persönliche_Daten!$H$24,IF(D39=Persönliche_Daten!$D$26,0,IF(BF39&gt;0,0,IF(C39=2,Persönliche_Daten!$P$12,IF(C39=3,Persönliche_Daten!$Q$12,IF(C39=4,Persönliche_Daten!$R$12,IF(C39=5,Persönliche_Daten!$S$12,IF(C39=6,Persönliche_Daten!$T$12))))))+IF(C39=7,Persönliche_Daten!$U$12,IF(C39=1,Persönliche_Daten!$V$12,0)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46170</v>
      </c>
      <c r="C40" s="60">
        <f t="shared" si="19"/>
        <v>5</v>
      </c>
      <c r="D40" s="210">
        <f t="shared" si="20"/>
        <v>46170</v>
      </c>
      <c r="E40" s="211"/>
      <c r="F40" s="6"/>
      <c r="G40" s="6"/>
      <c r="H40" s="114"/>
      <c r="I40" s="203"/>
      <c r="J40" s="96"/>
      <c r="K40" s="7"/>
      <c r="L40" s="105">
        <f t="shared" si="21"/>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$12,IF(C40=3,Persönliche_Daten!$H$12,IF(C40=4,Persönliche_Daten!$I$12,IF(C40=5,Persönliche_Daten!$J$12,IF(C40=6,Persönliche_Daten!$K$12))))))+IF(C40=7,Persönliche_Daten!$L$12,IF(C40=1,Persönliche_Daten!$M$12,0))))</f>
        <v>0</v>
      </c>
      <c r="W40" s="397"/>
      <c r="X40" s="369">
        <f t="shared" si="0"/>
        <v>0</v>
      </c>
      <c r="Y40" s="370"/>
      <c r="Z40" s="371">
        <f t="shared" si="25"/>
        <v>0</v>
      </c>
      <c r="AA40" s="372"/>
      <c r="AB40" s="367">
        <f>IF(D40=Persönliche_Daten!$D$24,Persönliche_Daten!$H$24,IF(D40=Persönliche_Daten!$D$26,0,IF(BF40&gt;0,0,IF(C40=2,Persönliche_Daten!$P$12,IF(C40=3,Persönliche_Daten!$Q$12,IF(C40=4,Persönliche_Daten!$R$12,IF(C40=5,Persönliche_Daten!$S$12,IF(C40=6,Persönliche_Daten!$T$12))))))+IF(C40=7,Persönliche_Daten!$U$12,IF(C40=1,Persönliche_Daten!$V$12,0)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46171</v>
      </c>
      <c r="C41" s="60">
        <f t="shared" si="19"/>
        <v>6</v>
      </c>
      <c r="D41" s="210">
        <f t="shared" si="20"/>
        <v>46171</v>
      </c>
      <c r="E41" s="211"/>
      <c r="F41" s="6"/>
      <c r="G41" s="6"/>
      <c r="H41" s="114"/>
      <c r="I41" s="203"/>
      <c r="J41" s="96"/>
      <c r="K41" s="7"/>
      <c r="L41" s="105">
        <f t="shared" si="21"/>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$12,IF(C41=3,Persönliche_Daten!$H$12,IF(C41=4,Persönliche_Daten!$I$12,IF(C41=5,Persönliche_Daten!$J$12,IF(C41=6,Persönliche_Daten!$K$12))))))+IF(C41=7,Persönliche_Daten!$L$12,IF(C41=1,Persönliche_Daten!$M$12,0))))</f>
        <v>0</v>
      </c>
      <c r="W41" s="397"/>
      <c r="X41" s="369">
        <f t="shared" si="0"/>
        <v>0</v>
      </c>
      <c r="Y41" s="370"/>
      <c r="Z41" s="371">
        <f t="shared" si="25"/>
        <v>0</v>
      </c>
      <c r="AA41" s="372"/>
      <c r="AB41" s="367">
        <f>IF(D41=Persönliche_Daten!$D$24,Persönliche_Daten!$H$24,IF(D41=Persönliche_Daten!$D$26,0,IF(BF41&gt;0,0,IF(C41=2,Persönliche_Daten!$P$12,IF(C41=3,Persönliche_Daten!$Q$12,IF(C41=4,Persönliche_Daten!$R$12,IF(C41=5,Persönliche_Daten!$S$12,IF(C41=6,Persönliche_Daten!$T$12))))))+IF(C41=7,Persönliche_Daten!$U$12,IF(C41=1,Persönliche_Daten!$V$12,0)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46172</v>
      </c>
      <c r="C42" s="60">
        <f t="shared" si="19"/>
        <v>7</v>
      </c>
      <c r="D42" s="210">
        <f t="shared" si="20"/>
        <v>46172</v>
      </c>
      <c r="E42" s="211"/>
      <c r="F42" s="6"/>
      <c r="G42" s="6"/>
      <c r="H42" s="114"/>
      <c r="I42" s="203"/>
      <c r="J42" s="96"/>
      <c r="K42" s="7"/>
      <c r="L42" s="105">
        <f t="shared" si="21"/>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$12,IF(C42=3,Persönliche_Daten!$H$12,IF(C42=4,Persönliche_Daten!$I$12,IF(C42=5,Persönliche_Daten!$J$12,IF(C42=6,Persönliche_Daten!$K$12))))))+IF(C42=7,Persönliche_Daten!$L$12,IF(C42=1,Persönliche_Daten!$M$12,0))))</f>
        <v>0</v>
      </c>
      <c r="W42" s="397"/>
      <c r="X42" s="369">
        <f t="shared" si="0"/>
        <v>0</v>
      </c>
      <c r="Y42" s="370"/>
      <c r="Z42" s="371">
        <f t="shared" si="25"/>
        <v>0</v>
      </c>
      <c r="AA42" s="372"/>
      <c r="AB42" s="367">
        <f>IF(D42=Persönliche_Daten!$D$24,Persönliche_Daten!$H$24,IF(D42=Persönliche_Daten!$D$26,0,IF(BF42&gt;0,0,IF(C42=2,Persönliche_Daten!$P$12,IF(C42=3,Persönliche_Daten!$Q$12,IF(C42=4,Persönliche_Daten!$R$12,IF(C42=5,Persönliche_Daten!$S$12,IF(C42=6,Persönliche_Daten!$T$12))))))+IF(C42=7,Persönliche_Daten!$U$12,IF(C42=1,Persönliche_Daten!$V$12,0)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f t="shared" si="18"/>
        <v>46173</v>
      </c>
      <c r="C43" s="116">
        <f t="shared" si="19"/>
        <v>1</v>
      </c>
      <c r="D43" s="212">
        <f t="shared" si="20"/>
        <v>46173</v>
      </c>
      <c r="E43" s="213"/>
      <c r="F43" s="117"/>
      <c r="G43" s="117"/>
      <c r="H43" s="118"/>
      <c r="I43" s="203"/>
      <c r="J43" s="97"/>
      <c r="K43" s="98"/>
      <c r="L43" s="106">
        <f t="shared" si="21"/>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$12,IF(C43=3,Persönliche_Daten!$H$12,IF(C43=4,Persönliche_Daten!$I$12,IF(C43=5,Persönliche_Daten!$J$12,IF(C43=6,Persönliche_Daten!$K$12))))))+IF(C43=7,Persönliche_Daten!$L$12,IF(C43=1,Persönliche_Daten!$M$12,0))))</f>
        <v>0</v>
      </c>
      <c r="W43" s="421"/>
      <c r="X43" s="383">
        <f t="shared" si="0"/>
        <v>0</v>
      </c>
      <c r="Y43" s="384"/>
      <c r="Z43" s="385">
        <f>IF(OR(V43&gt;0,X43&lt;&gt;0),ROUND(X43-V43,2),0)</f>
        <v>0</v>
      </c>
      <c r="AA43" s="386"/>
      <c r="AB43" s="381">
        <f>IF(D43=Persönliche_Daten!$D$24,Persönliche_Daten!$H$24,IF(D43=Persönliche_Daten!$D$26,0,IF(BF43&gt;0,0,IF(C43=2,Persönliche_Daten!$P$12,IF(C43=3,Persönliche_Daten!$Q$12,IF(C43=4,Persönliche_Daten!$R$12,IF(C43=5,Persönliche_Daten!$S$12,IF(C43=6,Persönliche_Daten!$T$12))))))+IF(C43=7,Persönliche_Daten!$U$12,IF(C43=1,Persönliche_Daten!$V$12,0)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April!Z50</f>
        <v>0</v>
      </c>
      <c r="AA49" s="392"/>
      <c r="AE49" s="3" t="s">
        <v>113</v>
      </c>
      <c r="AF49" s="391">
        <f>April!AF50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mergeCells count="281">
    <mergeCell ref="AA95:AB95"/>
    <mergeCell ref="AA96:AB96"/>
    <mergeCell ref="AA97:AB97"/>
    <mergeCell ref="AA98:AB98"/>
    <mergeCell ref="AA99:AB99"/>
    <mergeCell ref="AA100:AB100"/>
    <mergeCell ref="AA107:AB107"/>
    <mergeCell ref="AA108:AB108"/>
    <mergeCell ref="AA109:AB109"/>
    <mergeCell ref="AA101:AB101"/>
    <mergeCell ref="AA102:AB102"/>
    <mergeCell ref="AA103:AB103"/>
    <mergeCell ref="AA104:AB104"/>
    <mergeCell ref="AA105:AB105"/>
    <mergeCell ref="AA106:AB106"/>
    <mergeCell ref="AA86:AB86"/>
    <mergeCell ref="AA87:AB87"/>
    <mergeCell ref="AA88:AB88"/>
    <mergeCell ref="AA89:AB89"/>
    <mergeCell ref="AA90:AB90"/>
    <mergeCell ref="AA91:AB91"/>
    <mergeCell ref="AA92:AB92"/>
    <mergeCell ref="AA93:AB93"/>
    <mergeCell ref="AA94:AB94"/>
    <mergeCell ref="AA76:AB76"/>
    <mergeCell ref="AA78:AB78"/>
    <mergeCell ref="AA79:AB79"/>
    <mergeCell ref="AA80:AB80"/>
    <mergeCell ref="AA81:AB81"/>
    <mergeCell ref="AA82:AB82"/>
    <mergeCell ref="AA83:AB83"/>
    <mergeCell ref="AA84:AB84"/>
    <mergeCell ref="AA85:AB85"/>
    <mergeCell ref="AF48:AG48"/>
    <mergeCell ref="AH48:AI48"/>
    <mergeCell ref="AF49:AG49"/>
    <mergeCell ref="AH49:AI49"/>
    <mergeCell ref="Z50:AA50"/>
    <mergeCell ref="AF50:AG50"/>
    <mergeCell ref="AH50:AI50"/>
    <mergeCell ref="Z48:AA48"/>
    <mergeCell ref="Z49:AA49"/>
    <mergeCell ref="AD40:AE40"/>
    <mergeCell ref="AF40:AG40"/>
    <mergeCell ref="AO40:AP40"/>
    <mergeCell ref="AD41:AE41"/>
    <mergeCell ref="AF41:AG41"/>
    <mergeCell ref="AO41:AP41"/>
    <mergeCell ref="AD42:AE42"/>
    <mergeCell ref="AF42:AG42"/>
    <mergeCell ref="AO42:AP42"/>
    <mergeCell ref="AD37:AE37"/>
    <mergeCell ref="AF37:AG37"/>
    <mergeCell ref="AO37:AP37"/>
    <mergeCell ref="AB38:AC38"/>
    <mergeCell ref="AD38:AE38"/>
    <mergeCell ref="AF38:AG38"/>
    <mergeCell ref="AO38:AP38"/>
    <mergeCell ref="AB39:AC39"/>
    <mergeCell ref="AD39:AE39"/>
    <mergeCell ref="AF39:AG39"/>
    <mergeCell ref="AO39:AP39"/>
    <mergeCell ref="AB34:AC34"/>
    <mergeCell ref="AD34:AE34"/>
    <mergeCell ref="AF34:AG34"/>
    <mergeCell ref="AO34:AP34"/>
    <mergeCell ref="AB35:AC35"/>
    <mergeCell ref="AD35:AE35"/>
    <mergeCell ref="AF35:AG35"/>
    <mergeCell ref="AO35:AP35"/>
    <mergeCell ref="AB36:AC36"/>
    <mergeCell ref="AD36:AE36"/>
    <mergeCell ref="AF36:AG36"/>
    <mergeCell ref="AO36:AP36"/>
    <mergeCell ref="AB31:AC31"/>
    <mergeCell ref="AD31:AE31"/>
    <mergeCell ref="AF31:AG31"/>
    <mergeCell ref="AO31:AP31"/>
    <mergeCell ref="AB32:AC32"/>
    <mergeCell ref="AD32:AE32"/>
    <mergeCell ref="AF32:AG32"/>
    <mergeCell ref="AO32:AP32"/>
    <mergeCell ref="AB33:AC33"/>
    <mergeCell ref="AD33:AE33"/>
    <mergeCell ref="AF33:AG33"/>
    <mergeCell ref="AO33:AP33"/>
    <mergeCell ref="AB28:AC28"/>
    <mergeCell ref="AD28:AE28"/>
    <mergeCell ref="AF28:AG28"/>
    <mergeCell ref="AO28:AP28"/>
    <mergeCell ref="AB29:AC29"/>
    <mergeCell ref="AD29:AE29"/>
    <mergeCell ref="AF29:AG29"/>
    <mergeCell ref="AO29:AP29"/>
    <mergeCell ref="AB30:AC30"/>
    <mergeCell ref="AD30:AE30"/>
    <mergeCell ref="AF30:AG30"/>
    <mergeCell ref="AO30:AP30"/>
    <mergeCell ref="AB25:AC25"/>
    <mergeCell ref="AD25:AE25"/>
    <mergeCell ref="AF25:AG25"/>
    <mergeCell ref="AO25:AP25"/>
    <mergeCell ref="AB26:AC26"/>
    <mergeCell ref="AD26:AE26"/>
    <mergeCell ref="AF26:AG26"/>
    <mergeCell ref="AO26:AP26"/>
    <mergeCell ref="AB27:AC27"/>
    <mergeCell ref="AD27:AE27"/>
    <mergeCell ref="AF27:AG27"/>
    <mergeCell ref="AO27:AP27"/>
    <mergeCell ref="AB22:AC22"/>
    <mergeCell ref="AD22:AE22"/>
    <mergeCell ref="AF22:AG22"/>
    <mergeCell ref="AO22:AP22"/>
    <mergeCell ref="AB23:AC23"/>
    <mergeCell ref="AD23:AE23"/>
    <mergeCell ref="AF23:AG23"/>
    <mergeCell ref="AO23:AP23"/>
    <mergeCell ref="AB24:AC24"/>
    <mergeCell ref="AD24:AE24"/>
    <mergeCell ref="AF24:AG24"/>
    <mergeCell ref="AO24:AP24"/>
    <mergeCell ref="AD19:AE19"/>
    <mergeCell ref="AF19:AG19"/>
    <mergeCell ref="AO19:AP19"/>
    <mergeCell ref="AB20:AC20"/>
    <mergeCell ref="AD20:AE20"/>
    <mergeCell ref="AF20:AG20"/>
    <mergeCell ref="AO20:AP20"/>
    <mergeCell ref="AB21:AC21"/>
    <mergeCell ref="AD21:AE21"/>
    <mergeCell ref="AF21:AG21"/>
    <mergeCell ref="AO21:AP21"/>
    <mergeCell ref="K44:L44"/>
    <mergeCell ref="N44:O44"/>
    <mergeCell ref="T44:U44"/>
    <mergeCell ref="V44:W44"/>
    <mergeCell ref="AO13:AP13"/>
    <mergeCell ref="AO14:AP14"/>
    <mergeCell ref="AB15:AC15"/>
    <mergeCell ref="AD15:AE15"/>
    <mergeCell ref="AF15:AG15"/>
    <mergeCell ref="AO15:AP15"/>
    <mergeCell ref="AB14:AC14"/>
    <mergeCell ref="AD14:AE14"/>
    <mergeCell ref="AF14:AG14"/>
    <mergeCell ref="AF16:AG16"/>
    <mergeCell ref="AO16:AP16"/>
    <mergeCell ref="AB17:AC17"/>
    <mergeCell ref="AD17:AE17"/>
    <mergeCell ref="AF17:AG17"/>
    <mergeCell ref="AO17:AP17"/>
    <mergeCell ref="AB18:AC18"/>
    <mergeCell ref="AD18:AE18"/>
    <mergeCell ref="AF18:AG18"/>
    <mergeCell ref="AO18:AP18"/>
    <mergeCell ref="AB19:AC19"/>
    <mergeCell ref="AO46:AP46"/>
    <mergeCell ref="AH46:AI46"/>
    <mergeCell ref="Z42:AA42"/>
    <mergeCell ref="Z43:AA43"/>
    <mergeCell ref="V41:W41"/>
    <mergeCell ref="X41:Y41"/>
    <mergeCell ref="AB41:AC41"/>
    <mergeCell ref="V42:W42"/>
    <mergeCell ref="X42:Y42"/>
    <mergeCell ref="X46:Y46"/>
    <mergeCell ref="AD46:AE46"/>
    <mergeCell ref="X44:Y44"/>
    <mergeCell ref="Z44:AA44"/>
    <mergeCell ref="AF43:AG43"/>
    <mergeCell ref="AO43:AP43"/>
    <mergeCell ref="AB44:AC44"/>
    <mergeCell ref="AD44:AE44"/>
    <mergeCell ref="AF44:AG44"/>
    <mergeCell ref="AO44:AP44"/>
    <mergeCell ref="AD43:AE43"/>
    <mergeCell ref="X43:Y43"/>
    <mergeCell ref="V43:W43"/>
    <mergeCell ref="AB42:AC42"/>
    <mergeCell ref="V40:W40"/>
    <mergeCell ref="V39:W39"/>
    <mergeCell ref="V38:W38"/>
    <mergeCell ref="X38:Y38"/>
    <mergeCell ref="X39:Y39"/>
    <mergeCell ref="Z41:AA41"/>
    <mergeCell ref="AB43:AC43"/>
    <mergeCell ref="AB40:AC40"/>
    <mergeCell ref="Z36:AA36"/>
    <mergeCell ref="Z37:AA37"/>
    <mergeCell ref="Z38:AA38"/>
    <mergeCell ref="X40:Y40"/>
    <mergeCell ref="V36:W36"/>
    <mergeCell ref="V37:W37"/>
    <mergeCell ref="X36:Y36"/>
    <mergeCell ref="X37:Y37"/>
    <mergeCell ref="Z39:AA39"/>
    <mergeCell ref="Z40:AA40"/>
    <mergeCell ref="AB37:AC37"/>
    <mergeCell ref="Z32:AA32"/>
    <mergeCell ref="V32:W32"/>
    <mergeCell ref="V33:W33"/>
    <mergeCell ref="X32:Y32"/>
    <mergeCell ref="X33:Y33"/>
    <mergeCell ref="Z35:AA35"/>
    <mergeCell ref="Z33:AA33"/>
    <mergeCell ref="Z34:AA34"/>
    <mergeCell ref="V34:W34"/>
    <mergeCell ref="V35:W35"/>
    <mergeCell ref="X34:Y34"/>
    <mergeCell ref="X35:Y35"/>
    <mergeCell ref="Z28:AA28"/>
    <mergeCell ref="V28:W28"/>
    <mergeCell ref="V29:W29"/>
    <mergeCell ref="X28:Y28"/>
    <mergeCell ref="X29:Y29"/>
    <mergeCell ref="Z29:AA29"/>
    <mergeCell ref="Z30:AA30"/>
    <mergeCell ref="V30:W30"/>
    <mergeCell ref="V31:W31"/>
    <mergeCell ref="X30:Y30"/>
    <mergeCell ref="X31:Y31"/>
    <mergeCell ref="Z31:AA31"/>
    <mergeCell ref="Z24:AA24"/>
    <mergeCell ref="V24:W24"/>
    <mergeCell ref="V25:W25"/>
    <mergeCell ref="X24:Y24"/>
    <mergeCell ref="X25:Y25"/>
    <mergeCell ref="Z25:AA25"/>
    <mergeCell ref="Z26:AA26"/>
    <mergeCell ref="V26:W26"/>
    <mergeCell ref="V27:W27"/>
    <mergeCell ref="X26:Y26"/>
    <mergeCell ref="X27:Y27"/>
    <mergeCell ref="Z27:AA27"/>
    <mergeCell ref="Z20:AA20"/>
    <mergeCell ref="V20:W20"/>
    <mergeCell ref="V21:W21"/>
    <mergeCell ref="X20:Y20"/>
    <mergeCell ref="X21:Y21"/>
    <mergeCell ref="Z21:AA21"/>
    <mergeCell ref="Z22:AA22"/>
    <mergeCell ref="V22:W22"/>
    <mergeCell ref="V23:W23"/>
    <mergeCell ref="X22:Y22"/>
    <mergeCell ref="X23:Y23"/>
    <mergeCell ref="Z23:AA23"/>
    <mergeCell ref="V16:W16"/>
    <mergeCell ref="V17:W17"/>
    <mergeCell ref="X16:Y16"/>
    <mergeCell ref="X17:Y17"/>
    <mergeCell ref="Z17:AA17"/>
    <mergeCell ref="Z18:AA18"/>
    <mergeCell ref="V18:W18"/>
    <mergeCell ref="V19:W19"/>
    <mergeCell ref="X18:Y18"/>
    <mergeCell ref="X19:Y19"/>
    <mergeCell ref="Z19:AA19"/>
    <mergeCell ref="Z13:AA13"/>
    <mergeCell ref="Z14:AA14"/>
    <mergeCell ref="Z11:AA11"/>
    <mergeCell ref="Z15:AA15"/>
    <mergeCell ref="Z16:AA16"/>
    <mergeCell ref="AD11:AE11"/>
    <mergeCell ref="AF11:AG11"/>
    <mergeCell ref="AB13:AC13"/>
    <mergeCell ref="AD13:AE13"/>
    <mergeCell ref="AF13:AG13"/>
    <mergeCell ref="AB16:AC16"/>
    <mergeCell ref="AD16:AE16"/>
    <mergeCell ref="H8:L8"/>
    <mergeCell ref="X11:Y11"/>
    <mergeCell ref="H5:L5"/>
    <mergeCell ref="M5:O5"/>
    <mergeCell ref="H7:L7"/>
    <mergeCell ref="V13:W13"/>
    <mergeCell ref="V14:W14"/>
    <mergeCell ref="V15:W15"/>
    <mergeCell ref="X13:Y13"/>
    <mergeCell ref="X14:Y14"/>
    <mergeCell ref="X15:Y15"/>
  </mergeCells>
  <conditionalFormatting sqref="B13:B43">
    <cfRule type="expression" dxfId="215" priority="44" stopIfTrue="1">
      <formula>WEEKDAY(C13)=7</formula>
    </cfRule>
    <cfRule type="expression" dxfId="214" priority="45" stopIfTrue="1">
      <formula>WEEKDAY(C13)=1</formula>
    </cfRule>
  </conditionalFormatting>
  <conditionalFormatting sqref="C13:C43">
    <cfRule type="expression" dxfId="213" priority="46" stopIfTrue="1">
      <formula>WEEKDAY(C13)=7</formula>
    </cfRule>
    <cfRule type="expression" dxfId="212" priority="47" stopIfTrue="1">
      <formula>WEEKDAY(C13)=1</formula>
    </cfRule>
  </conditionalFormatting>
  <conditionalFormatting sqref="D13:D43">
    <cfRule type="expression" dxfId="211" priority="48" stopIfTrue="1">
      <formula>WEEKDAY(C13)=7</formula>
    </cfRule>
    <cfRule type="expression" dxfId="210" priority="49" stopIfTrue="1">
      <formula>WEEKDAY(C13)=1</formula>
    </cfRule>
  </conditionalFormatting>
  <conditionalFormatting sqref="V13:V43 E13:O43">
    <cfRule type="expression" dxfId="209" priority="8" stopIfTrue="1">
      <formula>WEEKDAY($C13)=7</formula>
    </cfRule>
    <cfRule type="expression" dxfId="208" priority="9" stopIfTrue="1">
      <formula>WEEKDAY($C13)=1</formula>
    </cfRule>
  </conditionalFormatting>
  <conditionalFormatting sqref="X13:X43 Z13:Z43">
    <cfRule type="expression" dxfId="207" priority="72" stopIfTrue="1">
      <formula>WEEKDAY($C13)=7</formula>
    </cfRule>
    <cfRule type="expression" dxfId="206" priority="73" stopIfTrue="1">
      <formula>WEEKDAY($C13)=1</formula>
    </cfRule>
  </conditionalFormatting>
  <conditionalFormatting sqref="AB13:AB43">
    <cfRule type="expression" dxfId="205" priority="60" stopIfTrue="1">
      <formula>WEEKDAY($C13)=7</formula>
    </cfRule>
    <cfRule type="expression" dxfId="204" priority="61" stopIfTrue="1">
      <formula>WEEKDAY($C13)=1</formula>
    </cfRule>
  </conditionalFormatting>
  <conditionalFormatting sqref="AD13:AD43">
    <cfRule type="expression" dxfId="203" priority="56" stopIfTrue="1">
      <formula>WEEKDAY($C13)=7</formula>
    </cfRule>
    <cfRule type="expression" dxfId="202" priority="57" stopIfTrue="1">
      <formula>WEEKDAY($C13)=1</formula>
    </cfRule>
  </conditionalFormatting>
  <conditionalFormatting sqref="AF13:AF43">
    <cfRule type="expression" dxfId="201" priority="54" stopIfTrue="1">
      <formula>WEEKDAY($C13)=7</formula>
    </cfRule>
    <cfRule type="expression" dxfId="200" priority="55" stopIfTrue="1">
      <formula>WEEKDAY($C13)=1</formula>
    </cfRule>
  </conditionalFormatting>
  <conditionalFormatting sqref="AH13:AI43">
    <cfRule type="expression" dxfId="199" priority="50" stopIfTrue="1">
      <formula>WEEKDAY($C13)=7</formula>
    </cfRule>
    <cfRule type="expression" dxfId="198" priority="51" stopIfTrue="1">
      <formula>WEEKDAY($C13)=1</formula>
    </cfRule>
  </conditionalFormatting>
  <conditionalFormatting sqref="AW2">
    <cfRule type="expression" dxfId="197" priority="52" stopIfTrue="1">
      <formula>WEEKDAY($C2)=7</formula>
    </cfRule>
    <cfRule type="expression" dxfId="196" priority="53" stopIfTrue="1">
      <formula>WEEKDAY($C2)=1</formula>
    </cfRule>
  </conditionalFormatting>
  <conditionalFormatting sqref="P13:R28">
    <cfRule type="expression" dxfId="195" priority="7" stopIfTrue="1">
      <formula>WEEKDAY($C13)=7</formula>
    </cfRule>
  </conditionalFormatting>
  <conditionalFormatting sqref="P29:R43">
    <cfRule type="expression" dxfId="194" priority="6" stopIfTrue="1">
      <formula>WEEKDAY($C29)=7</formula>
    </cfRule>
  </conditionalFormatting>
  <conditionalFormatting sqref="P13:R43">
    <cfRule type="expression" dxfId="193" priority="5" stopIfTrue="1">
      <formula>WEEKDAY($C13)=1</formula>
    </cfRule>
  </conditionalFormatting>
  <conditionalFormatting sqref="S13:U28">
    <cfRule type="expression" dxfId="192" priority="4" stopIfTrue="1">
      <formula>WEEKDAY($C13)=7</formula>
    </cfRule>
  </conditionalFormatting>
  <conditionalFormatting sqref="S29:U43">
    <cfRule type="expression" dxfId="191" priority="2" stopIfTrue="1">
      <formula>WEEKDAY($C29)=7</formula>
    </cfRule>
  </conditionalFormatting>
  <conditionalFormatting sqref="S29:U43">
    <cfRule type="expression" dxfId="190" priority="3" stopIfTrue="1">
      <formula>WEEKDAY($C29)=1</formula>
    </cfRule>
  </conditionalFormatting>
  <conditionalFormatting sqref="S13:U28">
    <cfRule type="expression" dxfId="189" priority="1" stopIfTrue="1">
      <formula>WEEKDAY($C13)=1</formula>
    </cfRule>
  </conditionalFormatting>
  <dataValidations count="1">
    <dataValidation type="time" allowBlank="1" showInputMessage="1" showErrorMessage="1" error="Zeit ungültig" sqref="M13 S13" xr:uid="{00000000-0002-0000-0600-000000000000}">
      <formula1>0.5</formula1>
      <formula2>0.75</formula2>
    </dataValidation>
  </dataValidations>
  <pageMargins left="0" right="0" top="0" bottom="0" header="0" footer="0"/>
  <pageSetup paperSize="9" scale="56"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BW109"/>
  <sheetViews>
    <sheetView showGridLines="0" showZeros="0" zoomScale="85" zoomScaleNormal="85" workbookViewId="0">
      <pane ySplit="12" topLeftCell="A13" activePane="bottomLeft" state="frozen"/>
      <selection activeCell="AF15" sqref="AF15:AG15"/>
      <selection pane="bottomLeft" activeCell="H30" sqref="H30"/>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4"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4"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Persönliche_Daten!F13&amp;" "&amp;Persönliche_Daten!F2</f>
        <v>Juni 2026</v>
      </c>
      <c r="U2" s="129"/>
      <c r="V2" s="129"/>
      <c r="W2" s="129"/>
      <c r="X2" s="129"/>
      <c r="Y2" s="129"/>
      <c r="Z2" s="129"/>
      <c r="AA2" s="129"/>
      <c r="AB2" s="129"/>
      <c r="AC2" s="129"/>
      <c r="AD2" s="129"/>
      <c r="AE2" s="129"/>
      <c r="AF2" s="129"/>
      <c r="AG2" s="129"/>
      <c r="AH2" s="129"/>
      <c r="AI2" s="130"/>
      <c r="AJ2" s="131"/>
      <c r="AW2" s="84">
        <f>ROUND(AU2+AW1,2)</f>
        <v>0</v>
      </c>
      <c r="AX2" s="87"/>
    </row>
    <row r="3" spans="2:74"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4" ht="7.5" customHeight="1" x14ac:dyDescent="0.25"/>
    <row r="5" spans="2:74"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4"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4"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4" ht="15" customHeight="1" x14ac:dyDescent="0.25">
      <c r="B8" s="146" t="s">
        <v>111</v>
      </c>
      <c r="C8" s="147"/>
      <c r="D8" s="148"/>
      <c r="E8" s="148"/>
      <c r="F8" s="148"/>
      <c r="G8" s="148"/>
      <c r="H8" s="469">
        <f>Persönliche_Daten!D10</f>
        <v>0</v>
      </c>
      <c r="I8" s="470"/>
      <c r="J8" s="470"/>
      <c r="K8" s="470"/>
      <c r="L8" s="470"/>
      <c r="M8" s="281"/>
      <c r="N8" s="282" t="s">
        <v>27</v>
      </c>
      <c r="O8" s="283">
        <f>Jahresübersicht!H16</f>
        <v>0</v>
      </c>
      <c r="P8" s="358"/>
      <c r="Q8" s="358"/>
      <c r="R8" s="358"/>
      <c r="S8" s="271"/>
      <c r="T8" s="266" t="s">
        <v>17</v>
      </c>
      <c r="U8" s="284">
        <f>Persönliche_Daten!G13</f>
        <v>0</v>
      </c>
      <c r="V8" s="284">
        <f>Persönliche_Daten!H13</f>
        <v>0</v>
      </c>
      <c r="W8" s="284">
        <f>Persönliche_Daten!I13</f>
        <v>0</v>
      </c>
      <c r="X8" s="284">
        <f>Persönliche_Daten!J13</f>
        <v>0</v>
      </c>
      <c r="Y8" s="284">
        <f>Persönliche_Daten!K13</f>
        <v>0</v>
      </c>
      <c r="Z8" s="284">
        <f>Persönliche_Daten!L13</f>
        <v>0</v>
      </c>
      <c r="AA8" s="284">
        <f>Persönliche_Daten!M13</f>
        <v>0</v>
      </c>
      <c r="AB8" s="266" t="s">
        <v>17</v>
      </c>
      <c r="AC8" s="284">
        <f>Persönliche_Daten!P13</f>
        <v>0</v>
      </c>
      <c r="AD8" s="284">
        <f>Persönliche_Daten!Q13</f>
        <v>0</v>
      </c>
      <c r="AE8" s="284">
        <f>Persönliche_Daten!R13</f>
        <v>0</v>
      </c>
      <c r="AF8" s="284">
        <f>Persönliche_Daten!S13</f>
        <v>0</v>
      </c>
      <c r="AG8" s="284">
        <f>Persönliche_Daten!T13</f>
        <v>0</v>
      </c>
      <c r="AH8" s="284">
        <f>Persönliche_Daten!U13</f>
        <v>0</v>
      </c>
      <c r="AI8" s="285">
        <f>Persönliche_Daten!V8</f>
        <v>0</v>
      </c>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f>Persönliche_Daten!BF13</f>
        <v>0</v>
      </c>
      <c r="BT8" s="284">
        <f>Persönliche_Daten!BG13</f>
        <v>0</v>
      </c>
      <c r="BU8" s="284">
        <f>Persönliche_Daten!BH13</f>
        <v>0</v>
      </c>
      <c r="BV8" s="284">
        <f>Persönliche_Daten!BI13</f>
        <v>0</v>
      </c>
    </row>
    <row r="9" spans="2:74"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4"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4"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4"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4" s="1" customFormat="1" ht="21.75" customHeight="1" x14ac:dyDescent="0.25">
      <c r="B13" s="110">
        <f>Persönliche_Daten!AB10</f>
        <v>46174</v>
      </c>
      <c r="C13" s="111">
        <f>WEEKDAY(B13)</f>
        <v>2</v>
      </c>
      <c r="D13" s="201">
        <f>Persönliche_Daten!AB10</f>
        <v>46174</v>
      </c>
      <c r="E13" s="202"/>
      <c r="F13" s="112"/>
      <c r="G13" s="112"/>
      <c r="H13" s="113"/>
      <c r="I13" s="203"/>
      <c r="J13" s="96"/>
      <c r="K13" s="7"/>
      <c r="L13" s="104">
        <f>(K13-J13)*24</f>
        <v>0</v>
      </c>
      <c r="M13" s="91"/>
      <c r="N13" s="8"/>
      <c r="O13" s="104">
        <f>(N13-M13)*24</f>
        <v>0</v>
      </c>
      <c r="P13" s="92"/>
      <c r="Q13" s="93"/>
      <c r="R13" s="104">
        <f>(Q13-P13)*24</f>
        <v>0</v>
      </c>
      <c r="S13" s="94"/>
      <c r="T13" s="95"/>
      <c r="U13" s="104">
        <f>(T13-S13)*24</f>
        <v>0</v>
      </c>
      <c r="V13" s="417">
        <f>IF(D13=Persönliche_Daten!$D$24,Persönliche_Daten!$H$24,IF(D13=Persönliche_Daten!$D$26,Persönliche_Daten!$H$26,IF(BF13&gt;0,0,IF(C13=2,Persönliche_Daten!$G$13,IF(C13=3,Persönliche_Daten!$H$13,IF(C13=4,Persönliche_Daten!$I$13,IF(C13=5,Persönliche_Daten!$J$13,IF(C13=6,Persönliche_Daten!$K$13))))))+IF(C13=7,Persönliche_Daten!$L$13,IF(C13=1,Persönliche_Daten!$M$13,0)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$13,IF(C13=3,Persönliche_Daten!$Q$13,IF(C13=4,Persönliche_Daten!$R$13,IF(C13=5,Persönliche_Daten!$S$13,IF(C13=6,Persönliche_Daten!$T$13))))))+IF(C13=7,Persönliche_Daten!$U$13,IF(C13=1,Persönliche_Daten!$V$13,0)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4" s="1" customFormat="1" ht="21.75" customHeight="1" x14ac:dyDescent="0.25">
      <c r="B14" s="59">
        <f>B13+1</f>
        <v>46175</v>
      </c>
      <c r="C14" s="60">
        <f>WEEKDAY(B14)</f>
        <v>3</v>
      </c>
      <c r="D14" s="210">
        <f>D13+1</f>
        <v>46175</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$13,IF(C14=3,Persönliche_Daten!$H$13,IF(C14=4,Persönliche_Daten!$I$13,IF(C14=5,Persönliche_Daten!$J$13,IF(C14=6,Persönliche_Daten!$K$13))))))+IF(C14=7,Persönliche_Daten!$L$13,IF(C14=1,Persönliche_Daten!$M$13,0))))</f>
        <v>0</v>
      </c>
      <c r="W14" s="462"/>
      <c r="X14" s="396">
        <f t="shared" si="0"/>
        <v>0</v>
      </c>
      <c r="Y14" s="368"/>
      <c r="Z14" s="371">
        <f>IF(OR(V14&gt;0,X14&lt;&gt;0),ROUND(X14-V14,2),0)</f>
        <v>0</v>
      </c>
      <c r="AA14" s="372"/>
      <c r="AB14" s="367">
        <f>IF(D14=Persönliche_Daten!$D$24,Persönliche_Daten!$H$24,IF(D14=Persönliche_Daten!$D$26,0,IF(BF14&gt;0,0,IF(C14=2,Persönliche_Daten!$P$13,IF(C14=3,Persönliche_Daten!$Q$13,IF(C14=4,Persönliche_Daten!$R$13,IF(C14=5,Persönliche_Daten!$S$13,IF(C14=6,Persönliche_Daten!$T$13))))))+IF(C14=7,Persönliche_Daten!$U$13,IF(C14=1,Persönliche_Daten!$V$13,0)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4" s="1" customFormat="1" ht="21.75" customHeight="1" x14ac:dyDescent="0.25">
      <c r="B15" s="59">
        <f t="shared" ref="B15:B42" si="18">B14+1</f>
        <v>46176</v>
      </c>
      <c r="C15" s="60">
        <f t="shared" ref="C15:C42" si="19">WEEKDAY(B15)</f>
        <v>4</v>
      </c>
      <c r="D15" s="210">
        <f t="shared" ref="D15:D42" si="20">D14+1</f>
        <v>46176</v>
      </c>
      <c r="E15" s="211"/>
      <c r="F15" s="6"/>
      <c r="G15" s="6"/>
      <c r="H15" s="114"/>
      <c r="I15" s="203"/>
      <c r="J15" s="96"/>
      <c r="K15" s="7"/>
      <c r="L15" s="105">
        <f t="shared" ref="L15:L43"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$13,IF(C15=3,Persönliche_Daten!$H$13,IF(C15=4,Persönliche_Daten!$I$13,IF(C15=5,Persönliche_Daten!$J$13,IF(C15=6,Persönliche_Daten!$K$13))))))+IF(C15=7,Persönliche_Daten!$L$13,IF(C15=1,Persönliche_Daten!$M$13,0))))</f>
        <v>0</v>
      </c>
      <c r="W15" s="397"/>
      <c r="X15" s="369">
        <f t="shared" si="0"/>
        <v>0</v>
      </c>
      <c r="Y15" s="370"/>
      <c r="Z15" s="371">
        <f>IF(OR(V15&gt;0,X15&lt;&gt;0),ROUND(X15-V15,2),0)</f>
        <v>0</v>
      </c>
      <c r="AA15" s="372"/>
      <c r="AB15" s="367">
        <f>IF(D15=Persönliche_Daten!$D$24,Persönliche_Daten!$H$24,IF(D15=Persönliche_Daten!$D$26,0,IF(BF15&gt;0,0,IF(C15=2,Persönliche_Daten!$P$13,IF(C15=3,Persönliche_Daten!$Q$13,IF(C15=4,Persönliche_Daten!$R$13,IF(C15=5,Persönliche_Daten!$S$13,IF(C15=6,Persönliche_Daten!$T$13))))))+IF(C15=7,Persönliche_Daten!$U$13,IF(C15=1,Persönliche_Daten!$V$13,0)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4" s="1" customFormat="1" ht="21.75" customHeight="1" x14ac:dyDescent="0.25">
      <c r="B16" s="59">
        <f t="shared" si="18"/>
        <v>46177</v>
      </c>
      <c r="C16" s="60">
        <f t="shared" si="19"/>
        <v>5</v>
      </c>
      <c r="D16" s="210">
        <f t="shared" si="20"/>
        <v>46177</v>
      </c>
      <c r="E16" s="211" t="s">
        <v>58</v>
      </c>
      <c r="F16" s="6"/>
      <c r="G16" s="6"/>
      <c r="H16" s="114" t="s">
        <v>66</v>
      </c>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$13,IF(C16=3,Persönliche_Daten!$H$13,IF(C16=4,Persönliche_Daten!$I$13,IF(C16=5,Persönliche_Daten!$J$13,IF(C16=6,Persönliche_Daten!$K$13))))))+IF(C16=7,Persönliche_Daten!$L$13,IF(C16=1,Persönliche_Daten!$M$13,0))))</f>
        <v>0</v>
      </c>
      <c r="W16" s="397"/>
      <c r="X16" s="369">
        <f t="shared" si="0"/>
        <v>0</v>
      </c>
      <c r="Y16" s="370"/>
      <c r="Z16" s="371">
        <f t="shared" ref="Z16:Z42" si="25">IF(OR(V16&gt;0,X16&lt;&gt;0),ROUND(X16-V16,2),0)</f>
        <v>0</v>
      </c>
      <c r="AA16" s="372"/>
      <c r="AB16" s="367">
        <f>IF(D16=Persönliche_Daten!$D$24,Persönliche_Daten!$H$24,IF(D16=Persönliche_Daten!$D$26,0,IF(BF16&gt;0,0,IF(C16=2,Persönliche_Daten!$P$13,IF(C16=3,Persönliche_Daten!$Q$13,IF(C16=4,Persönliche_Daten!$R$13,IF(C16=5,Persönliche_Daten!$S$13,IF(C16=6,Persönliche_Daten!$T$13))))))+IF(C16=7,Persönliche_Daten!$U$13,IF(C16=1,Persönliche_Daten!$V$13,0)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1</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1</v>
      </c>
    </row>
    <row r="17" spans="2:70" s="1" customFormat="1" ht="21.75" customHeight="1" x14ac:dyDescent="0.25">
      <c r="B17" s="59">
        <f t="shared" si="18"/>
        <v>46178</v>
      </c>
      <c r="C17" s="60">
        <f t="shared" si="19"/>
        <v>6</v>
      </c>
      <c r="D17" s="210">
        <f t="shared" si="20"/>
        <v>46178</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$13,IF(C17=3,Persönliche_Daten!$H$13,IF(C17=4,Persönliche_Daten!$I$13,IF(C17=5,Persönliche_Daten!$J$13,IF(C17=6,Persönliche_Daten!$K$13))))))+IF(C17=7,Persönliche_Daten!$L$13,IF(C17=1,Persönliche_Daten!$M$13,0))))</f>
        <v>0</v>
      </c>
      <c r="W17" s="397"/>
      <c r="X17" s="369">
        <f t="shared" si="0"/>
        <v>0</v>
      </c>
      <c r="Y17" s="370"/>
      <c r="Z17" s="371">
        <f t="shared" si="25"/>
        <v>0</v>
      </c>
      <c r="AA17" s="372"/>
      <c r="AB17" s="367">
        <f>IF(D17=Persönliche_Daten!$D$24,Persönliche_Daten!$H$24,IF(D17=Persönliche_Daten!$D$26,0,IF(BF17&gt;0,0,IF(C17=2,Persönliche_Daten!$P$13,IF(C17=3,Persönliche_Daten!$Q$13,IF(C17=4,Persönliche_Daten!$R$13,IF(C17=5,Persönliche_Daten!$S$13,IF(C17=6,Persönliche_Daten!$T$13))))))+IF(C17=7,Persönliche_Daten!$U$13,IF(C17=1,Persönliche_Daten!$V$13,0)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46179</v>
      </c>
      <c r="C18" s="60">
        <f t="shared" si="19"/>
        <v>7</v>
      </c>
      <c r="D18" s="210">
        <f t="shared" si="20"/>
        <v>46179</v>
      </c>
      <c r="E18" s="211"/>
      <c r="F18" s="6"/>
      <c r="G18" s="6"/>
      <c r="H18" s="114"/>
      <c r="I18" s="203"/>
      <c r="J18" s="96"/>
      <c r="K18" s="7"/>
      <c r="L18" s="105">
        <f>(K18-J18)*24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$13,IF(C18=3,Persönliche_Daten!$H$13,IF(C18=4,Persönliche_Daten!$I$13,IF(C18=5,Persönliche_Daten!$J$13,IF(C18=6,Persönliche_Daten!$K$13))))))+IF(C18=7,Persönliche_Daten!$L$13,IF(C18=1,Persönliche_Daten!$M$13,0))))</f>
        <v>0</v>
      </c>
      <c r="W18" s="397"/>
      <c r="X18" s="369">
        <f t="shared" si="0"/>
        <v>0</v>
      </c>
      <c r="Y18" s="370"/>
      <c r="Z18" s="371">
        <f t="shared" si="25"/>
        <v>0</v>
      </c>
      <c r="AA18" s="372"/>
      <c r="AB18" s="367">
        <f>IF(D18=Persönliche_Daten!$D$24,Persönliche_Daten!$H$24,IF(D18=Persönliche_Daten!$D$26,0,IF(BF18&gt;0,0,IF(C18=2,Persönliche_Daten!$P$13,IF(C18=3,Persönliche_Daten!$Q$13,IF(C18=4,Persönliche_Daten!$R$13,IF(C18=5,Persönliche_Daten!$S$13,IF(C18=6,Persönliche_Daten!$T$13))))))+IF(C18=7,Persönliche_Daten!$U$13,IF(C18=1,Persönliche_Daten!$V$13,0)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46180</v>
      </c>
      <c r="C19" s="60">
        <f t="shared" si="19"/>
        <v>1</v>
      </c>
      <c r="D19" s="210">
        <f t="shared" si="20"/>
        <v>46180</v>
      </c>
      <c r="E19" s="211"/>
      <c r="F19" s="6"/>
      <c r="G19" s="6"/>
      <c r="H19" s="114"/>
      <c r="I19" s="203"/>
      <c r="J19" s="96"/>
      <c r="K19" s="7"/>
      <c r="L19" s="105">
        <f t="shared" si="21"/>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$13,IF(C19=3,Persönliche_Daten!$H$13,IF(C19=4,Persönliche_Daten!$I$13,IF(C19=5,Persönliche_Daten!$J$13,IF(C19=6,Persönliche_Daten!$K$13))))))+IF(C19=7,Persönliche_Daten!$L$13,IF(C19=1,Persönliche_Daten!$M$13,0))))</f>
        <v>0</v>
      </c>
      <c r="W19" s="397"/>
      <c r="X19" s="369">
        <f t="shared" si="0"/>
        <v>0</v>
      </c>
      <c r="Y19" s="370"/>
      <c r="Z19" s="371">
        <f t="shared" si="25"/>
        <v>0</v>
      </c>
      <c r="AA19" s="372"/>
      <c r="AB19" s="367">
        <f>IF(D19=Persönliche_Daten!$D$24,Persönliche_Daten!$H$24,IF(D19=Persönliche_Daten!$D$26,0,IF(BF19&gt;0,0,IF(C19=2,Persönliche_Daten!$P$13,IF(C19=3,Persönliche_Daten!$Q$13,IF(C19=4,Persönliche_Daten!$R$13,IF(C19=5,Persönliche_Daten!$S$13,IF(C19=6,Persönliche_Daten!$T$13))))))+IF(C19=7,Persönliche_Daten!$U$13,IF(C19=1,Persönliche_Daten!$V$13,0)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46181</v>
      </c>
      <c r="C20" s="60">
        <f t="shared" si="19"/>
        <v>2</v>
      </c>
      <c r="D20" s="210">
        <f t="shared" si="20"/>
        <v>46181</v>
      </c>
      <c r="E20" s="211"/>
      <c r="F20" s="6"/>
      <c r="G20" s="6"/>
      <c r="H20" s="114"/>
      <c r="I20" s="203"/>
      <c r="J20" s="96"/>
      <c r="K20" s="7"/>
      <c r="L20" s="105">
        <f t="shared" si="21"/>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$13,IF(C20=3,Persönliche_Daten!$H$13,IF(C20=4,Persönliche_Daten!$I$13,IF(C20=5,Persönliche_Daten!$J$13,IF(C20=6,Persönliche_Daten!$K$13))))))+IF(C20=7,Persönliche_Daten!$L$13,IF(C20=1,Persönliche_Daten!$M$13,0))))</f>
        <v>0</v>
      </c>
      <c r="W20" s="397"/>
      <c r="X20" s="369">
        <f t="shared" si="0"/>
        <v>0</v>
      </c>
      <c r="Y20" s="370"/>
      <c r="Z20" s="371">
        <f t="shared" si="25"/>
        <v>0</v>
      </c>
      <c r="AA20" s="372"/>
      <c r="AB20" s="367">
        <f>IF(D20=Persönliche_Daten!$D$24,Persönliche_Daten!$H$24,IF(D20=Persönliche_Daten!$D$26,0,IF(BF20&gt;0,0,IF(C20=2,Persönliche_Daten!$P$13,IF(C20=3,Persönliche_Daten!$Q$13,IF(C20=4,Persönliche_Daten!$R$13,IF(C20=5,Persönliche_Daten!$S$13,IF(C20=6,Persönliche_Daten!$T$13))))))+IF(C20=7,Persönliche_Daten!$U$13,IF(C20=1,Persönliche_Daten!$V$13,0)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46182</v>
      </c>
      <c r="C21" s="60">
        <f t="shared" si="19"/>
        <v>3</v>
      </c>
      <c r="D21" s="210">
        <f t="shared" si="20"/>
        <v>46182</v>
      </c>
      <c r="E21" s="211"/>
      <c r="F21" s="6"/>
      <c r="G21" s="6"/>
      <c r="H21" s="114"/>
      <c r="I21" s="203"/>
      <c r="J21" s="96"/>
      <c r="K21" s="7"/>
      <c r="L21" s="105">
        <f t="shared" si="21"/>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$13,IF(C21=3,Persönliche_Daten!$H$13,IF(C21=4,Persönliche_Daten!$I$13,IF(C21=5,Persönliche_Daten!$J$13,IF(C21=6,Persönliche_Daten!$K$13))))))+IF(C21=7,Persönliche_Daten!$L$13,IF(C21=1,Persönliche_Daten!$M$13,0))))</f>
        <v>0</v>
      </c>
      <c r="W21" s="397"/>
      <c r="X21" s="369">
        <f t="shared" si="0"/>
        <v>0</v>
      </c>
      <c r="Y21" s="370"/>
      <c r="Z21" s="371">
        <f t="shared" si="25"/>
        <v>0</v>
      </c>
      <c r="AA21" s="372"/>
      <c r="AB21" s="367">
        <f>IF(D21=Persönliche_Daten!$D$24,Persönliche_Daten!$H$24,IF(D21=Persönliche_Daten!$D$26,0,IF(BF21&gt;0,0,IF(C21=2,Persönliche_Daten!$P$13,IF(C21=3,Persönliche_Daten!$Q$13,IF(C21=4,Persönliche_Daten!$R$13,IF(C21=5,Persönliche_Daten!$S$13,IF(C21=6,Persönliche_Daten!$T$13))))))+IF(C21=7,Persönliche_Daten!$U$13,IF(C21=1,Persönliche_Daten!$V$13,0)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46183</v>
      </c>
      <c r="C22" s="60">
        <f t="shared" si="19"/>
        <v>4</v>
      </c>
      <c r="D22" s="210">
        <f t="shared" si="20"/>
        <v>46183</v>
      </c>
      <c r="E22" s="211"/>
      <c r="F22" s="6"/>
      <c r="G22" s="6"/>
      <c r="H22" s="114"/>
      <c r="I22" s="203"/>
      <c r="J22" s="96"/>
      <c r="K22" s="7"/>
      <c r="L22" s="105">
        <f t="shared" si="21"/>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$13,IF(C22=3,Persönliche_Daten!$H$13,IF(C22=4,Persönliche_Daten!$I$13,IF(C22=5,Persönliche_Daten!$J$13,IF(C22=6,Persönliche_Daten!$K$13))))))+IF(C22=7,Persönliche_Daten!$L$13,IF(C22=1,Persönliche_Daten!$M$13,0))))</f>
        <v>0</v>
      </c>
      <c r="W22" s="397"/>
      <c r="X22" s="369">
        <f t="shared" si="0"/>
        <v>0</v>
      </c>
      <c r="Y22" s="370"/>
      <c r="Z22" s="371">
        <f t="shared" si="25"/>
        <v>0</v>
      </c>
      <c r="AA22" s="372"/>
      <c r="AB22" s="367">
        <f>IF(D22=Persönliche_Daten!$D$24,Persönliche_Daten!$H$24,IF(D22=Persönliche_Daten!$D$26,0,IF(BF22&gt;0,0,IF(C22=2,Persönliche_Daten!$P$13,IF(C22=3,Persönliche_Daten!$Q$13,IF(C22=4,Persönliche_Daten!$R$13,IF(C22=5,Persönliche_Daten!$S$13,IF(C22=6,Persönliche_Daten!$T$13))))))+IF(C22=7,Persönliche_Daten!$U$13,IF(C22=1,Persönliche_Daten!$V$13,0)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46184</v>
      </c>
      <c r="C23" s="60">
        <f t="shared" si="19"/>
        <v>5</v>
      </c>
      <c r="D23" s="210">
        <f t="shared" si="20"/>
        <v>46184</v>
      </c>
      <c r="E23" s="211"/>
      <c r="F23" s="6"/>
      <c r="G23" s="6"/>
      <c r="H23" s="114"/>
      <c r="I23" s="203"/>
      <c r="J23" s="96"/>
      <c r="K23" s="7"/>
      <c r="L23" s="105">
        <f t="shared" si="21"/>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$13,IF(C23=3,Persönliche_Daten!$H$13,IF(C23=4,Persönliche_Daten!$I$13,IF(C23=5,Persönliche_Daten!$J$13,IF(C23=6,Persönliche_Daten!$K$13))))))+IF(C23=7,Persönliche_Daten!$L$13,IF(C23=1,Persönliche_Daten!$M$13,0))))</f>
        <v>0</v>
      </c>
      <c r="W23" s="397"/>
      <c r="X23" s="369">
        <f t="shared" si="0"/>
        <v>0</v>
      </c>
      <c r="Y23" s="370"/>
      <c r="Z23" s="371">
        <f t="shared" si="25"/>
        <v>0</v>
      </c>
      <c r="AA23" s="372"/>
      <c r="AB23" s="367">
        <f>IF(D23=Persönliche_Daten!$D$24,Persönliche_Daten!$H$24,IF(D23=Persönliche_Daten!$D$26,0,IF(BF23&gt;0,0,IF(C23=2,Persönliche_Daten!$P$13,IF(C23=3,Persönliche_Daten!$Q$13,IF(C23=4,Persönliche_Daten!$R$13,IF(C23=5,Persönliche_Daten!$S$13,IF(C23=6,Persönliche_Daten!$T$13))))))+IF(C23=7,Persönliche_Daten!$U$13,IF(C23=1,Persönliche_Daten!$V$13,0)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46185</v>
      </c>
      <c r="C24" s="60">
        <f t="shared" si="19"/>
        <v>6</v>
      </c>
      <c r="D24" s="210">
        <f t="shared" si="20"/>
        <v>46185</v>
      </c>
      <c r="E24" s="211"/>
      <c r="F24" s="6"/>
      <c r="G24" s="6"/>
      <c r="H24" s="114"/>
      <c r="I24" s="203"/>
      <c r="J24" s="96"/>
      <c r="K24" s="7"/>
      <c r="L24" s="105">
        <f t="shared" si="21"/>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$13,IF(C24=3,Persönliche_Daten!$H$13,IF(C24=4,Persönliche_Daten!$I$13,IF(C24=5,Persönliche_Daten!$J$13,IF(C24=6,Persönliche_Daten!$K$13))))))+IF(C24=7,Persönliche_Daten!$L$13,IF(C24=1,Persönliche_Daten!$M$13,0))))</f>
        <v>0</v>
      </c>
      <c r="W24" s="397"/>
      <c r="X24" s="369">
        <f t="shared" si="0"/>
        <v>0</v>
      </c>
      <c r="Y24" s="370"/>
      <c r="Z24" s="371">
        <f t="shared" si="25"/>
        <v>0</v>
      </c>
      <c r="AA24" s="372"/>
      <c r="AB24" s="367">
        <f>IF(D24=Persönliche_Daten!$D$24,Persönliche_Daten!$H$24,IF(D24=Persönliche_Daten!$D$26,0,IF(BF24&gt;0,0,IF(C24=2,Persönliche_Daten!$P$13,IF(C24=3,Persönliche_Daten!$Q$13,IF(C24=4,Persönliche_Daten!$R$13,IF(C24=5,Persönliche_Daten!$S$13,IF(C24=6,Persönliche_Daten!$T$13))))))+IF(C24=7,Persönliche_Daten!$U$13,IF(C24=1,Persönliche_Daten!$V$13,0)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46186</v>
      </c>
      <c r="C25" s="60">
        <f t="shared" si="19"/>
        <v>7</v>
      </c>
      <c r="D25" s="210">
        <f t="shared" si="20"/>
        <v>46186</v>
      </c>
      <c r="E25" s="211"/>
      <c r="F25" s="6"/>
      <c r="G25" s="6"/>
      <c r="H25" s="114"/>
      <c r="I25" s="203"/>
      <c r="J25" s="96"/>
      <c r="K25" s="7"/>
      <c r="L25" s="105">
        <f t="shared" si="21"/>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$13,IF(C25=3,Persönliche_Daten!$H$13,IF(C25=4,Persönliche_Daten!$I$13,IF(C25=5,Persönliche_Daten!$J$13,IF(C25=6,Persönliche_Daten!$K$13))))))+IF(C25=7,Persönliche_Daten!$L$13,IF(C25=1,Persönliche_Daten!$M$13,0))))</f>
        <v>0</v>
      </c>
      <c r="W25" s="397"/>
      <c r="X25" s="369">
        <f t="shared" si="0"/>
        <v>0</v>
      </c>
      <c r="Y25" s="370"/>
      <c r="Z25" s="371">
        <f t="shared" si="25"/>
        <v>0</v>
      </c>
      <c r="AA25" s="372"/>
      <c r="AB25" s="367">
        <f>IF(D25=Persönliche_Daten!$D$24,Persönliche_Daten!$H$24,IF(D25=Persönliche_Daten!$D$26,0,IF(BF25&gt;0,0,IF(C25=2,Persönliche_Daten!$P$13,IF(C25=3,Persönliche_Daten!$Q$13,IF(C25=4,Persönliche_Daten!$R$13,IF(C25=5,Persönliche_Daten!$S$13,IF(C25=6,Persönliche_Daten!$T$13))))))+IF(C25=7,Persönliche_Daten!$U$13,IF(C25=1,Persönliche_Daten!$V$13,0)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46187</v>
      </c>
      <c r="C26" s="60">
        <f t="shared" si="19"/>
        <v>1</v>
      </c>
      <c r="D26" s="210">
        <f t="shared" si="20"/>
        <v>46187</v>
      </c>
      <c r="E26" s="211"/>
      <c r="F26" s="6"/>
      <c r="G26" s="6"/>
      <c r="H26" s="114"/>
      <c r="I26" s="203"/>
      <c r="J26" s="96"/>
      <c r="K26" s="7"/>
      <c r="L26" s="105">
        <f t="shared" si="21"/>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$13,IF(C26=3,Persönliche_Daten!$H$13,IF(C26=4,Persönliche_Daten!$I$13,IF(C26=5,Persönliche_Daten!$J$13,IF(C26=6,Persönliche_Daten!$K$13))))))+IF(C26=7,Persönliche_Daten!$L$13,IF(C26=1,Persönliche_Daten!$M$13,0))))</f>
        <v>0</v>
      </c>
      <c r="W26" s="397"/>
      <c r="X26" s="369">
        <f t="shared" si="0"/>
        <v>0</v>
      </c>
      <c r="Y26" s="370"/>
      <c r="Z26" s="371">
        <f t="shared" si="25"/>
        <v>0</v>
      </c>
      <c r="AA26" s="372"/>
      <c r="AB26" s="367">
        <f>IF(D26=Persönliche_Daten!$D$24,Persönliche_Daten!$H$24,IF(D26=Persönliche_Daten!$D$26,0,IF(BF26&gt;0,0,IF(C26=2,Persönliche_Daten!$P$13,IF(C26=3,Persönliche_Daten!$Q$13,IF(C26=4,Persönliche_Daten!$R$13,IF(C26=5,Persönliche_Daten!$S$13,IF(C26=6,Persönliche_Daten!$T$13))))))+IF(C26=7,Persönliche_Daten!$U$13,IF(C26=1,Persönliche_Daten!$V$13,0)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46188</v>
      </c>
      <c r="C27" s="60">
        <f t="shared" si="19"/>
        <v>2</v>
      </c>
      <c r="D27" s="210">
        <f t="shared" si="20"/>
        <v>46188</v>
      </c>
      <c r="E27" s="211"/>
      <c r="F27" s="6"/>
      <c r="G27" s="6"/>
      <c r="H27" s="114"/>
      <c r="I27" s="203"/>
      <c r="J27" s="96"/>
      <c r="K27" s="7"/>
      <c r="L27" s="105">
        <f t="shared" si="21"/>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$13,IF(C27=3,Persönliche_Daten!$H$13,IF(C27=4,Persönliche_Daten!$I$13,IF(C27=5,Persönliche_Daten!$J$13,IF(C27=6,Persönliche_Daten!$K$13))))))+IF(C27=7,Persönliche_Daten!$L$13,IF(C27=1,Persönliche_Daten!$M$13,0))))</f>
        <v>0</v>
      </c>
      <c r="W27" s="397"/>
      <c r="X27" s="369">
        <f t="shared" si="0"/>
        <v>0</v>
      </c>
      <c r="Y27" s="370"/>
      <c r="Z27" s="371">
        <f t="shared" si="25"/>
        <v>0</v>
      </c>
      <c r="AA27" s="372"/>
      <c r="AB27" s="367">
        <f>IF(D27=Persönliche_Daten!$D$24,Persönliche_Daten!$H$24,IF(D27=Persönliche_Daten!$D$26,0,IF(BF27&gt;0,0,IF(C27=2,Persönliche_Daten!$P$13,IF(C27=3,Persönliche_Daten!$Q$13,IF(C27=4,Persönliche_Daten!$R$13,IF(C27=5,Persönliche_Daten!$S$13,IF(C27=6,Persönliche_Daten!$T$13))))))+IF(C27=7,Persönliche_Daten!$U$13,IF(C27=1,Persönliche_Daten!$V$13,0)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46189</v>
      </c>
      <c r="C28" s="60">
        <f t="shared" si="19"/>
        <v>3</v>
      </c>
      <c r="D28" s="210">
        <f t="shared" si="20"/>
        <v>46189</v>
      </c>
      <c r="E28" s="211"/>
      <c r="F28" s="6"/>
      <c r="G28" s="6"/>
      <c r="H28" s="114"/>
      <c r="I28" s="203"/>
      <c r="J28" s="96"/>
      <c r="K28" s="7"/>
      <c r="L28" s="105">
        <f t="shared" si="21"/>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$13,IF(C28=3,Persönliche_Daten!$H$13,IF(C28=4,Persönliche_Daten!$I$13,IF(C28=5,Persönliche_Daten!$J$13,IF(C28=6,Persönliche_Daten!$K$13))))))+IF(C28=7,Persönliche_Daten!$L$13,IF(C28=1,Persönliche_Daten!$M$13,0))))</f>
        <v>0</v>
      </c>
      <c r="W28" s="397"/>
      <c r="X28" s="369">
        <f t="shared" si="0"/>
        <v>0</v>
      </c>
      <c r="Y28" s="370"/>
      <c r="Z28" s="371">
        <f t="shared" si="25"/>
        <v>0</v>
      </c>
      <c r="AA28" s="372"/>
      <c r="AB28" s="367">
        <f>IF(D28=Persönliche_Daten!$D$24,Persönliche_Daten!$H$24,IF(D28=Persönliche_Daten!$D$26,0,IF(BF28&gt;0,0,IF(C28=2,Persönliche_Daten!$P$13,IF(C28=3,Persönliche_Daten!$Q$13,IF(C28=4,Persönliche_Daten!$R$13,IF(C28=5,Persönliche_Daten!$S$13,IF(C28=6,Persönliche_Daten!$T$13))))))+IF(C28=7,Persönliche_Daten!$U$13,IF(C28=1,Persönliche_Daten!$V$13,0)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46190</v>
      </c>
      <c r="C29" s="60">
        <f t="shared" si="19"/>
        <v>4</v>
      </c>
      <c r="D29" s="210">
        <f t="shared" si="20"/>
        <v>46190</v>
      </c>
      <c r="E29" s="211"/>
      <c r="F29" s="6"/>
      <c r="G29" s="6"/>
      <c r="H29" s="114"/>
      <c r="I29" s="203"/>
      <c r="J29" s="96"/>
      <c r="K29" s="7"/>
      <c r="L29" s="105">
        <f t="shared" si="21"/>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$13,IF(C29=3,Persönliche_Daten!$H$13,IF(C29=4,Persönliche_Daten!$I$13,IF(C29=5,Persönliche_Daten!$J$13,IF(C29=6,Persönliche_Daten!$K$13))))))+IF(C29=7,Persönliche_Daten!$L$13,IF(C29=1,Persönliche_Daten!$M$13,0))))</f>
        <v>0</v>
      </c>
      <c r="W29" s="397"/>
      <c r="X29" s="369">
        <f t="shared" si="0"/>
        <v>0</v>
      </c>
      <c r="Y29" s="370"/>
      <c r="Z29" s="371">
        <f t="shared" si="25"/>
        <v>0</v>
      </c>
      <c r="AA29" s="372"/>
      <c r="AB29" s="367">
        <f>IF(D29=Persönliche_Daten!$D$24,Persönliche_Daten!$H$24,IF(D29=Persönliche_Daten!$D$26,0,IF(BF29&gt;0,0,IF(C29=2,Persönliche_Daten!$P$13,IF(C29=3,Persönliche_Daten!$Q$13,IF(C29=4,Persönliche_Daten!$R$13,IF(C29=5,Persönliche_Daten!$S$13,IF(C29=6,Persönliche_Daten!$T$13))))))+IF(C29=7,Persönliche_Daten!$U$13,IF(C29=1,Persönliche_Daten!$V$13,0)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46191</v>
      </c>
      <c r="C30" s="60">
        <f t="shared" si="19"/>
        <v>5</v>
      </c>
      <c r="D30" s="210">
        <f t="shared" si="20"/>
        <v>46191</v>
      </c>
      <c r="E30" s="211"/>
      <c r="F30" s="6"/>
      <c r="G30" s="6"/>
      <c r="H30" s="114"/>
      <c r="I30" s="203"/>
      <c r="J30" s="96"/>
      <c r="K30" s="7"/>
      <c r="L30" s="105">
        <f t="shared" si="21"/>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$13,IF(C30=3,Persönliche_Daten!$H$13,IF(C30=4,Persönliche_Daten!$I$13,IF(C30=5,Persönliche_Daten!$J$13,IF(C30=6,Persönliche_Daten!$K$13))))))+IF(C30=7,Persönliche_Daten!$L$13,IF(C30=1,Persönliche_Daten!$M$13,0))))</f>
        <v>0</v>
      </c>
      <c r="W30" s="397"/>
      <c r="X30" s="369">
        <f t="shared" si="0"/>
        <v>0</v>
      </c>
      <c r="Y30" s="370"/>
      <c r="Z30" s="371">
        <f t="shared" si="25"/>
        <v>0</v>
      </c>
      <c r="AA30" s="372"/>
      <c r="AB30" s="367">
        <f>IF(D30=Persönliche_Daten!$D$24,Persönliche_Daten!$H$24,IF(D30=Persönliche_Daten!$D$26,0,IF(BF30&gt;0,0,IF(C30=2,Persönliche_Daten!$P$13,IF(C30=3,Persönliche_Daten!$Q$13,IF(C30=4,Persönliche_Daten!$R$13,IF(C30=5,Persönliche_Daten!$S$13,IF(C30=6,Persönliche_Daten!$T$13))))))+IF(C30=7,Persönliche_Daten!$U$13,IF(C30=1,Persönliche_Daten!$V$13,0)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46192</v>
      </c>
      <c r="C31" s="60">
        <f t="shared" si="19"/>
        <v>6</v>
      </c>
      <c r="D31" s="210">
        <f t="shared" si="20"/>
        <v>46192</v>
      </c>
      <c r="E31" s="211"/>
      <c r="F31" s="6"/>
      <c r="G31" s="6"/>
      <c r="H31" s="114"/>
      <c r="I31" s="203"/>
      <c r="J31" s="96"/>
      <c r="K31" s="7"/>
      <c r="L31" s="105">
        <f t="shared" si="21"/>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$13,IF(C31=3,Persönliche_Daten!$H$13,IF(C31=4,Persönliche_Daten!$I$13,IF(C31=5,Persönliche_Daten!$J$13,IF(C31=6,Persönliche_Daten!$K$13))))))+IF(C31=7,Persönliche_Daten!$L$13,IF(C31=1,Persönliche_Daten!$M$13,0))))</f>
        <v>0</v>
      </c>
      <c r="W31" s="397"/>
      <c r="X31" s="369">
        <f t="shared" si="0"/>
        <v>0</v>
      </c>
      <c r="Y31" s="370"/>
      <c r="Z31" s="371">
        <f t="shared" si="25"/>
        <v>0</v>
      </c>
      <c r="AA31" s="372"/>
      <c r="AB31" s="367">
        <f>IF(D31=Persönliche_Daten!$D$24,Persönliche_Daten!$H$24,IF(D31=Persönliche_Daten!$D$26,0,IF(BF31&gt;0,0,IF(C31=2,Persönliche_Daten!$P$13,IF(C31=3,Persönliche_Daten!$Q$13,IF(C31=4,Persönliche_Daten!$R$13,IF(C31=5,Persönliche_Daten!$S$13,IF(C31=6,Persönliche_Daten!$T$13))))))+IF(C31=7,Persönliche_Daten!$U$13,IF(C31=1,Persönliche_Daten!$V$13,0)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46193</v>
      </c>
      <c r="C32" s="60">
        <f t="shared" si="19"/>
        <v>7</v>
      </c>
      <c r="D32" s="210">
        <f t="shared" si="20"/>
        <v>46193</v>
      </c>
      <c r="E32" s="211"/>
      <c r="F32" s="6"/>
      <c r="G32" s="6"/>
      <c r="H32" s="114"/>
      <c r="I32" s="203"/>
      <c r="J32" s="96"/>
      <c r="K32" s="7"/>
      <c r="L32" s="105">
        <f t="shared" si="21"/>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$13,IF(C32=3,Persönliche_Daten!$H$13,IF(C32=4,Persönliche_Daten!$I$13,IF(C32=5,Persönliche_Daten!$J$13,IF(C32=6,Persönliche_Daten!$K$13))))))+IF(C32=7,Persönliche_Daten!$L$13,IF(C32=1,Persönliche_Daten!$M$13,0))))</f>
        <v>0</v>
      </c>
      <c r="W32" s="397"/>
      <c r="X32" s="369">
        <f t="shared" si="0"/>
        <v>0</v>
      </c>
      <c r="Y32" s="370"/>
      <c r="Z32" s="371">
        <f t="shared" si="25"/>
        <v>0</v>
      </c>
      <c r="AA32" s="372"/>
      <c r="AB32" s="367">
        <f>IF(D32=Persönliche_Daten!$D$24,Persönliche_Daten!$H$24,IF(D32=Persönliche_Daten!$D$26,0,IF(BF32&gt;0,0,IF(C32=2,Persönliche_Daten!$P$13,IF(C32=3,Persönliche_Daten!$Q$13,IF(C32=4,Persönliche_Daten!$R$13,IF(C32=5,Persönliche_Daten!$S$13,IF(C32=6,Persönliche_Daten!$T$13))))))+IF(C32=7,Persönliche_Daten!$U$13,IF(C32=1,Persönliche_Daten!$V$13,0)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46194</v>
      </c>
      <c r="C33" s="60">
        <f t="shared" si="19"/>
        <v>1</v>
      </c>
      <c r="D33" s="210">
        <f t="shared" si="20"/>
        <v>46194</v>
      </c>
      <c r="E33" s="211"/>
      <c r="F33" s="6"/>
      <c r="G33" s="6"/>
      <c r="H33" s="114"/>
      <c r="I33" s="203"/>
      <c r="J33" s="96"/>
      <c r="K33" s="7"/>
      <c r="L33" s="105">
        <f t="shared" si="21"/>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$13,IF(C33=3,Persönliche_Daten!$H$13,IF(C33=4,Persönliche_Daten!$I$13,IF(C33=5,Persönliche_Daten!$J$13,IF(C33=6,Persönliche_Daten!$K$13))))))+IF(C33=7,Persönliche_Daten!$L$13,IF(C33=1,Persönliche_Daten!$M$13,0))))</f>
        <v>0</v>
      </c>
      <c r="W33" s="397"/>
      <c r="X33" s="369">
        <f t="shared" si="0"/>
        <v>0</v>
      </c>
      <c r="Y33" s="370"/>
      <c r="Z33" s="371">
        <f t="shared" si="25"/>
        <v>0</v>
      </c>
      <c r="AA33" s="372"/>
      <c r="AB33" s="367">
        <f>IF(D33=Persönliche_Daten!$D$24,Persönliche_Daten!$H$24,IF(D33=Persönliche_Daten!$D$26,0,IF(BF33&gt;0,0,IF(C33=2,Persönliche_Daten!$P$13,IF(C33=3,Persönliche_Daten!$Q$13,IF(C33=4,Persönliche_Daten!$R$13,IF(C33=5,Persönliche_Daten!$S$13,IF(C33=6,Persönliche_Daten!$T$13))))))+IF(C33=7,Persönliche_Daten!$U$13,IF(C33=1,Persönliche_Daten!$V$13,0)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46195</v>
      </c>
      <c r="C34" s="60">
        <f t="shared" si="19"/>
        <v>2</v>
      </c>
      <c r="D34" s="210">
        <f t="shared" si="20"/>
        <v>46195</v>
      </c>
      <c r="E34" s="211"/>
      <c r="F34" s="6"/>
      <c r="G34" s="6"/>
      <c r="H34" s="114"/>
      <c r="I34" s="203"/>
      <c r="J34" s="96"/>
      <c r="K34" s="7"/>
      <c r="L34" s="105">
        <f t="shared" si="21"/>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$13,IF(C34=3,Persönliche_Daten!$H$13,IF(C34=4,Persönliche_Daten!$I$13,IF(C34=5,Persönliche_Daten!$J$13,IF(C34=6,Persönliche_Daten!$K$13))))))+IF(C34=7,Persönliche_Daten!$L$13,IF(C34=1,Persönliche_Daten!$M$13,0))))</f>
        <v>0</v>
      </c>
      <c r="W34" s="397"/>
      <c r="X34" s="369">
        <f t="shared" si="0"/>
        <v>0</v>
      </c>
      <c r="Y34" s="370"/>
      <c r="Z34" s="371">
        <f t="shared" si="25"/>
        <v>0</v>
      </c>
      <c r="AA34" s="372"/>
      <c r="AB34" s="367">
        <f>IF(D34=Persönliche_Daten!$D$24,Persönliche_Daten!$H$24,IF(D34=Persönliche_Daten!$D$26,0,IF(BF34&gt;0,0,IF(C34=2,Persönliche_Daten!$P$13,IF(C34=3,Persönliche_Daten!$Q$13,IF(C34=4,Persönliche_Daten!$R$13,IF(C34=5,Persönliche_Daten!$S$13,IF(C34=6,Persönliche_Daten!$T$13))))))+IF(C34=7,Persönliche_Daten!$U$13,IF(C34=1,Persönliche_Daten!$V$13,0)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46196</v>
      </c>
      <c r="C35" s="60">
        <f t="shared" si="19"/>
        <v>3</v>
      </c>
      <c r="D35" s="210">
        <f t="shared" si="20"/>
        <v>46196</v>
      </c>
      <c r="E35" s="211"/>
      <c r="F35" s="6"/>
      <c r="G35" s="6"/>
      <c r="H35" s="114"/>
      <c r="I35" s="203"/>
      <c r="J35" s="96"/>
      <c r="K35" s="7"/>
      <c r="L35" s="105">
        <f t="shared" si="21"/>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$13,IF(C35=3,Persönliche_Daten!$H$13,IF(C35=4,Persönliche_Daten!$I$13,IF(C35=5,Persönliche_Daten!$J$13,IF(C35=6,Persönliche_Daten!$K$13))))))+IF(C35=7,Persönliche_Daten!$L$13,IF(C35=1,Persönliche_Daten!$M$13,0))))</f>
        <v>0</v>
      </c>
      <c r="W35" s="397"/>
      <c r="X35" s="369">
        <f t="shared" si="0"/>
        <v>0</v>
      </c>
      <c r="Y35" s="370"/>
      <c r="Z35" s="371">
        <f t="shared" si="25"/>
        <v>0</v>
      </c>
      <c r="AA35" s="372"/>
      <c r="AB35" s="367">
        <f>IF(D35=Persönliche_Daten!$D$24,Persönliche_Daten!$H$24,IF(D35=Persönliche_Daten!$D$26,0,IF(BF35&gt;0,0,IF(C35=2,Persönliche_Daten!$P$13,IF(C35=3,Persönliche_Daten!$Q$13,IF(C35=4,Persönliche_Daten!$R$13,IF(C35=5,Persönliche_Daten!$S$13,IF(C35=6,Persönliche_Daten!$T$13))))))+IF(C35=7,Persönliche_Daten!$U$13,IF(C35=1,Persönliche_Daten!$V$13,0)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46197</v>
      </c>
      <c r="C36" s="60">
        <f t="shared" si="19"/>
        <v>4</v>
      </c>
      <c r="D36" s="210">
        <f t="shared" si="20"/>
        <v>46197</v>
      </c>
      <c r="E36" s="211"/>
      <c r="F36" s="6"/>
      <c r="G36" s="6"/>
      <c r="H36" s="114"/>
      <c r="I36" s="203"/>
      <c r="J36" s="96"/>
      <c r="K36" s="7"/>
      <c r="L36" s="105">
        <f t="shared" si="21"/>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$13,IF(C36=3,Persönliche_Daten!$H$13,IF(C36=4,Persönliche_Daten!$I$13,IF(C36=5,Persönliche_Daten!$J$13,IF(C36=6,Persönliche_Daten!$K$13))))))+IF(C36=7,Persönliche_Daten!$L$13,IF(C36=1,Persönliche_Daten!$M$13,0))))</f>
        <v>0</v>
      </c>
      <c r="W36" s="397"/>
      <c r="X36" s="369">
        <f t="shared" si="0"/>
        <v>0</v>
      </c>
      <c r="Y36" s="370"/>
      <c r="Z36" s="371">
        <f t="shared" si="25"/>
        <v>0</v>
      </c>
      <c r="AA36" s="372"/>
      <c r="AB36" s="367">
        <f>IF(D36=Persönliche_Daten!$D$24,Persönliche_Daten!$H$24,IF(D36=Persönliche_Daten!$D$26,0,IF(BF36&gt;0,0,IF(C36=2,Persönliche_Daten!$P$13,IF(C36=3,Persönliche_Daten!$Q$13,IF(C36=4,Persönliche_Daten!$R$13,IF(C36=5,Persönliche_Daten!$S$13,IF(C36=6,Persönliche_Daten!$T$13))))))+IF(C36=7,Persönliche_Daten!$U$13,IF(C36=1,Persönliche_Daten!$V$13,0)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46198</v>
      </c>
      <c r="C37" s="60">
        <f t="shared" si="19"/>
        <v>5</v>
      </c>
      <c r="D37" s="210">
        <f t="shared" si="20"/>
        <v>46198</v>
      </c>
      <c r="E37" s="211"/>
      <c r="F37" s="6"/>
      <c r="G37" s="6"/>
      <c r="H37" s="114"/>
      <c r="I37" s="203"/>
      <c r="J37" s="96"/>
      <c r="K37" s="7"/>
      <c r="L37" s="105">
        <f t="shared" si="21"/>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$13,IF(C37=3,Persönliche_Daten!$H$13,IF(C37=4,Persönliche_Daten!$I$13,IF(C37=5,Persönliche_Daten!$J$13,IF(C37=6,Persönliche_Daten!$K$13))))))+IF(C37=7,Persönliche_Daten!$L$13,IF(C37=1,Persönliche_Daten!$M$13,0))))</f>
        <v>0</v>
      </c>
      <c r="W37" s="397"/>
      <c r="X37" s="369">
        <f t="shared" si="0"/>
        <v>0</v>
      </c>
      <c r="Y37" s="370"/>
      <c r="Z37" s="371">
        <f t="shared" si="25"/>
        <v>0</v>
      </c>
      <c r="AA37" s="372"/>
      <c r="AB37" s="367">
        <f>IF(D37=Persönliche_Daten!$D$24,Persönliche_Daten!$H$24,IF(D37=Persönliche_Daten!$D$26,0,IF(BF37&gt;0,0,IF(C37=2,Persönliche_Daten!$P$13,IF(C37=3,Persönliche_Daten!$Q$13,IF(C37=4,Persönliche_Daten!$R$13,IF(C37=5,Persönliche_Daten!$S$13,IF(C37=6,Persönliche_Daten!$T$13))))))+IF(C37=7,Persönliche_Daten!$U$13,IF(C37=1,Persönliche_Daten!$V$13,0)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2:75" s="1" customFormat="1" ht="21.75" customHeight="1" x14ac:dyDescent="0.25">
      <c r="B38" s="59">
        <f t="shared" si="18"/>
        <v>46199</v>
      </c>
      <c r="C38" s="60">
        <f t="shared" si="19"/>
        <v>6</v>
      </c>
      <c r="D38" s="210">
        <f t="shared" si="20"/>
        <v>46199</v>
      </c>
      <c r="E38" s="211"/>
      <c r="F38" s="6"/>
      <c r="G38" s="6"/>
      <c r="H38" s="114"/>
      <c r="I38" s="203"/>
      <c r="J38" s="96"/>
      <c r="K38" s="7"/>
      <c r="L38" s="105">
        <f>(K38-J38)*24</f>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$13,IF(C38=3,Persönliche_Daten!$H$13,IF(C38=4,Persönliche_Daten!$I$13,IF(C38=5,Persönliche_Daten!$J$13,IF(C38=6,Persönliche_Daten!$K$13))))))+IF(C38=7,Persönliche_Daten!$L$13,IF(C38=1,Persönliche_Daten!$M$13,0))))</f>
        <v>0</v>
      </c>
      <c r="W38" s="397"/>
      <c r="X38" s="369">
        <f t="shared" si="0"/>
        <v>0</v>
      </c>
      <c r="Y38" s="370"/>
      <c r="Z38" s="371">
        <f t="shared" si="25"/>
        <v>0</v>
      </c>
      <c r="AA38" s="372"/>
      <c r="AB38" s="367">
        <f>IF(D38=Persönliche_Daten!$D$24,Persönliche_Daten!$H$24,IF(D38=Persönliche_Daten!$D$26,0,IF(BF38&gt;0,0,IF(C38=2,Persönliche_Daten!$P$13,IF(C38=3,Persönliche_Daten!$Q$13,IF(C38=4,Persönliche_Daten!$R$13,IF(C38=5,Persönliche_Daten!$S$13,IF(C38=6,Persönliche_Daten!$T$13))))))+IF(C38=7,Persönliche_Daten!$U$13,IF(C38=1,Persönliche_Daten!$V$13,0)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46200</v>
      </c>
      <c r="C39" s="60">
        <f t="shared" si="19"/>
        <v>7</v>
      </c>
      <c r="D39" s="210">
        <f t="shared" si="20"/>
        <v>46200</v>
      </c>
      <c r="E39" s="211"/>
      <c r="F39" s="6"/>
      <c r="G39" s="6"/>
      <c r="H39" s="114"/>
      <c r="I39" s="203"/>
      <c r="J39" s="96"/>
      <c r="K39" s="7"/>
      <c r="L39" s="105">
        <f t="shared" si="21"/>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$13,IF(C39=3,Persönliche_Daten!$H$13,IF(C39=4,Persönliche_Daten!$I$13,IF(C39=5,Persönliche_Daten!$J$13,IF(C39=6,Persönliche_Daten!$K$13))))))+IF(C39=7,Persönliche_Daten!$L$13,IF(C39=1,Persönliche_Daten!$M$13,0))))</f>
        <v>0</v>
      </c>
      <c r="W39" s="397"/>
      <c r="X39" s="369">
        <f t="shared" si="0"/>
        <v>0</v>
      </c>
      <c r="Y39" s="370"/>
      <c r="Z39" s="371">
        <f t="shared" si="25"/>
        <v>0</v>
      </c>
      <c r="AA39" s="372"/>
      <c r="AB39" s="367">
        <f>IF(D39=Persönliche_Daten!$D$24,Persönliche_Daten!$H$24,IF(D39=Persönliche_Daten!$D$26,0,IF(BF39&gt;0,0,IF(C39=2,Persönliche_Daten!$P$13,IF(C39=3,Persönliche_Daten!$Q$13,IF(C39=4,Persönliche_Daten!$R$13,IF(C39=5,Persönliche_Daten!$S$13,IF(C39=6,Persönliche_Daten!$T$13))))))+IF(C39=7,Persönliche_Daten!$U$13,IF(C39=1,Persönliche_Daten!$V$13,0)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46201</v>
      </c>
      <c r="C40" s="60">
        <f t="shared" si="19"/>
        <v>1</v>
      </c>
      <c r="D40" s="210">
        <f t="shared" si="20"/>
        <v>46201</v>
      </c>
      <c r="E40" s="211"/>
      <c r="F40" s="6"/>
      <c r="G40" s="6"/>
      <c r="H40" s="114"/>
      <c r="I40" s="203"/>
      <c r="J40" s="96"/>
      <c r="K40" s="7"/>
      <c r="L40" s="105">
        <f t="shared" si="21"/>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$13,IF(C40=3,Persönliche_Daten!$H$13,IF(C40=4,Persönliche_Daten!$I$13,IF(C40=5,Persönliche_Daten!$J$13,IF(C40=6,Persönliche_Daten!$K$13))))))+IF(C40=7,Persönliche_Daten!$L$13,IF(C40=1,Persönliche_Daten!$M$13,0))))</f>
        <v>0</v>
      </c>
      <c r="W40" s="397"/>
      <c r="X40" s="369">
        <f t="shared" si="0"/>
        <v>0</v>
      </c>
      <c r="Y40" s="370"/>
      <c r="Z40" s="371">
        <f t="shared" si="25"/>
        <v>0</v>
      </c>
      <c r="AA40" s="372"/>
      <c r="AB40" s="367">
        <f>IF(D40=Persönliche_Daten!$D$24,Persönliche_Daten!$H$24,IF(D40=Persönliche_Daten!$D$26,0,IF(BF40&gt;0,0,IF(C40=2,Persönliche_Daten!$P$13,IF(C40=3,Persönliche_Daten!$Q$13,IF(C40=4,Persönliche_Daten!$R$13,IF(C40=5,Persönliche_Daten!$S$13,IF(C40=6,Persönliche_Daten!$T$13))))))+IF(C40=7,Persönliche_Daten!$U$13,IF(C40=1,Persönliche_Daten!$V$13,0)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46202</v>
      </c>
      <c r="C41" s="60">
        <f t="shared" si="19"/>
        <v>2</v>
      </c>
      <c r="D41" s="210">
        <f t="shared" si="20"/>
        <v>46202</v>
      </c>
      <c r="E41" s="211"/>
      <c r="F41" s="6"/>
      <c r="G41" s="6"/>
      <c r="H41" s="114"/>
      <c r="I41" s="203"/>
      <c r="J41" s="96"/>
      <c r="K41" s="7"/>
      <c r="L41" s="105">
        <f t="shared" si="21"/>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$13,IF(C41=3,Persönliche_Daten!$H$13,IF(C41=4,Persönliche_Daten!$I$13,IF(C41=5,Persönliche_Daten!$J$13,IF(C41=6,Persönliche_Daten!$K$13))))))+IF(C41=7,Persönliche_Daten!$L$13,IF(C41=1,Persönliche_Daten!$M$13,0))))</f>
        <v>0</v>
      </c>
      <c r="W41" s="397"/>
      <c r="X41" s="369">
        <f t="shared" si="0"/>
        <v>0</v>
      </c>
      <c r="Y41" s="370"/>
      <c r="Z41" s="371">
        <f t="shared" si="25"/>
        <v>0</v>
      </c>
      <c r="AA41" s="372"/>
      <c r="AB41" s="367">
        <f>IF(D41=Persönliche_Daten!$D$24,Persönliche_Daten!$H$24,IF(D41=Persönliche_Daten!$D$26,0,IF(BF41&gt;0,0,IF(C41=2,Persönliche_Daten!$P$13,IF(C41=3,Persönliche_Daten!$Q$13,IF(C41=4,Persönliche_Daten!$R$13,IF(C41=5,Persönliche_Daten!$S$13,IF(C41=6,Persönliche_Daten!$T$13))))))+IF(C41=7,Persönliche_Daten!$U$13,IF(C41=1,Persönliche_Daten!$V$13,0)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46203</v>
      </c>
      <c r="C42" s="60">
        <f t="shared" si="19"/>
        <v>3</v>
      </c>
      <c r="D42" s="210">
        <f t="shared" si="20"/>
        <v>46203</v>
      </c>
      <c r="E42" s="211"/>
      <c r="F42" s="6"/>
      <c r="G42" s="6"/>
      <c r="H42" s="114"/>
      <c r="I42" s="203"/>
      <c r="J42" s="96"/>
      <c r="K42" s="7"/>
      <c r="L42" s="105">
        <f t="shared" si="21"/>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$13,IF(C42=3,Persönliche_Daten!$H$13,IF(C42=4,Persönliche_Daten!$I$13,IF(C42=5,Persönliche_Daten!$J$13,IF(C42=6,Persönliche_Daten!$K$13))))))+IF(C42=7,Persönliche_Daten!$L$13,IF(C42=1,Persönliche_Daten!$M$13,0))))</f>
        <v>0</v>
      </c>
      <c r="W42" s="397"/>
      <c r="X42" s="369">
        <f t="shared" si="0"/>
        <v>0</v>
      </c>
      <c r="Y42" s="370"/>
      <c r="Z42" s="371">
        <f t="shared" si="25"/>
        <v>0</v>
      </c>
      <c r="AA42" s="372"/>
      <c r="AB42" s="367">
        <f>IF(D42=Persönliche_Daten!$D$24,Persönliche_Daten!$H$24,IF(D42=Persönliche_Daten!$D$26,0,IF(BF42&gt;0,0,IF(C42=2,Persönliche_Daten!$P$13,IF(C42=3,Persönliche_Daten!$Q$13,IF(C42=4,Persönliche_Daten!$R$13,IF(C42=5,Persönliche_Daten!$S$13,IF(C42=6,Persönliche_Daten!$T$13))))))+IF(C42=7,Persönliche_Daten!$U$13,IF(C42=1,Persönliche_Daten!$V$13,0)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c r="C43" s="116"/>
      <c r="D43" s="212"/>
      <c r="E43" s="213"/>
      <c r="F43" s="117"/>
      <c r="G43" s="117"/>
      <c r="H43" s="118"/>
      <c r="I43" s="203"/>
      <c r="J43" s="97"/>
      <c r="K43" s="98"/>
      <c r="L43" s="106">
        <f t="shared" si="21"/>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$13,IF(C43=3,Persönliche_Daten!$H$13,IF(C43=4,Persönliche_Daten!$I$13,IF(C43=5,Persönliche_Daten!$J$13,IF(C43=6,Persönliche_Daten!$K$13))))))+IF(C43=7,Persönliche_Daten!$L$13,IF(C43=1,Persönliche_Daten!$M$13,0))))</f>
        <v>0</v>
      </c>
      <c r="W43" s="421"/>
      <c r="X43" s="383">
        <f t="shared" si="0"/>
        <v>0</v>
      </c>
      <c r="Y43" s="384"/>
      <c r="Z43" s="385">
        <f>IF(OR(V43&gt;0,X43&lt;&gt;0),ROUND(X43-V43,2),0)</f>
        <v>0</v>
      </c>
      <c r="AA43" s="386"/>
      <c r="AB43" s="381">
        <f>IF(D43=Persönliche_Daten!$D$24,Persönliche_Daten!$H$24,IF(D43=Persönliche_Daten!$D$26,0,IF(BF43&gt;0,0,IF(C43=2,Persönliche_Daten!$P$13,IF(C43=3,Persönliche_Daten!$Q$13,IF(C43=4,Persönliche_Daten!$R$13,IF(C43=5,Persönliche_Daten!$S$13,IF(C43=6,Persönliche_Daten!$T$13))))))+IF(C43=7,Persönliche_Daten!$U$13,IF(C43=1,Persönliche_Daten!$V$13,0)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Mai!Z50</f>
        <v>0</v>
      </c>
      <c r="AA49" s="392"/>
      <c r="AE49" s="3" t="s">
        <v>113</v>
      </c>
      <c r="AF49" s="391">
        <f>Mai!AF50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mergeCells count="281">
    <mergeCell ref="AA95:AB95"/>
    <mergeCell ref="AA96:AB96"/>
    <mergeCell ref="AA97:AB97"/>
    <mergeCell ref="AA98:AB98"/>
    <mergeCell ref="AA99:AB99"/>
    <mergeCell ref="AA100:AB100"/>
    <mergeCell ref="AA107:AB107"/>
    <mergeCell ref="AA108:AB108"/>
    <mergeCell ref="AA109:AB109"/>
    <mergeCell ref="AA101:AB101"/>
    <mergeCell ref="AA102:AB102"/>
    <mergeCell ref="AA103:AB103"/>
    <mergeCell ref="AA104:AB104"/>
    <mergeCell ref="AA105:AB105"/>
    <mergeCell ref="AA106:AB106"/>
    <mergeCell ref="AA86:AB86"/>
    <mergeCell ref="AA87:AB87"/>
    <mergeCell ref="AA88:AB88"/>
    <mergeCell ref="AA89:AB89"/>
    <mergeCell ref="AA90:AB90"/>
    <mergeCell ref="AA91:AB91"/>
    <mergeCell ref="AA92:AB92"/>
    <mergeCell ref="AA93:AB93"/>
    <mergeCell ref="AA94:AB94"/>
    <mergeCell ref="AA76:AB76"/>
    <mergeCell ref="AA78:AB78"/>
    <mergeCell ref="AA79:AB79"/>
    <mergeCell ref="AA80:AB80"/>
    <mergeCell ref="AA81:AB81"/>
    <mergeCell ref="AA82:AB82"/>
    <mergeCell ref="AA83:AB83"/>
    <mergeCell ref="AA84:AB84"/>
    <mergeCell ref="AA85:AB85"/>
    <mergeCell ref="X46:Y46"/>
    <mergeCell ref="AD46:AE46"/>
    <mergeCell ref="AH46:AI46"/>
    <mergeCell ref="AO46:AP46"/>
    <mergeCell ref="AF48:AG48"/>
    <mergeCell ref="AH48:AI48"/>
    <mergeCell ref="AF49:AG49"/>
    <mergeCell ref="AH49:AI49"/>
    <mergeCell ref="Z50:AA50"/>
    <mergeCell ref="AF50:AG50"/>
    <mergeCell ref="AH50:AI50"/>
    <mergeCell ref="Z48:AA48"/>
    <mergeCell ref="Z49:AA49"/>
    <mergeCell ref="AB42:AC42"/>
    <mergeCell ref="AD42:AE42"/>
    <mergeCell ref="AF42:AG42"/>
    <mergeCell ref="AO42:AP42"/>
    <mergeCell ref="AB43:AC43"/>
    <mergeCell ref="AD43:AE43"/>
    <mergeCell ref="AF43:AG43"/>
    <mergeCell ref="AO43:AP43"/>
    <mergeCell ref="AB44:AC44"/>
    <mergeCell ref="AD44:AE44"/>
    <mergeCell ref="AF44:AG44"/>
    <mergeCell ref="AO44:AP44"/>
    <mergeCell ref="AB39:AC39"/>
    <mergeCell ref="AD39:AE39"/>
    <mergeCell ref="AF39:AG39"/>
    <mergeCell ref="AO39:AP39"/>
    <mergeCell ref="AB40:AC40"/>
    <mergeCell ref="AD40:AE40"/>
    <mergeCell ref="AF40:AG40"/>
    <mergeCell ref="AO40:AP40"/>
    <mergeCell ref="AB41:AC41"/>
    <mergeCell ref="AD41:AE41"/>
    <mergeCell ref="AF41:AG41"/>
    <mergeCell ref="AO41:AP41"/>
    <mergeCell ref="AB36:AC36"/>
    <mergeCell ref="AD36:AE36"/>
    <mergeCell ref="AF36:AG36"/>
    <mergeCell ref="AO36:AP36"/>
    <mergeCell ref="AB37:AC37"/>
    <mergeCell ref="AD37:AE37"/>
    <mergeCell ref="AF37:AG37"/>
    <mergeCell ref="AO37:AP37"/>
    <mergeCell ref="AB38:AC38"/>
    <mergeCell ref="AD38:AE38"/>
    <mergeCell ref="AF38:AG38"/>
    <mergeCell ref="AO38:AP38"/>
    <mergeCell ref="AB33:AC33"/>
    <mergeCell ref="AD33:AE33"/>
    <mergeCell ref="AF33:AG33"/>
    <mergeCell ref="AO33:AP33"/>
    <mergeCell ref="AB34:AC34"/>
    <mergeCell ref="AD34:AE34"/>
    <mergeCell ref="AF34:AG34"/>
    <mergeCell ref="AO34:AP34"/>
    <mergeCell ref="AB35:AC35"/>
    <mergeCell ref="AD35:AE35"/>
    <mergeCell ref="AF35:AG35"/>
    <mergeCell ref="AO35:AP35"/>
    <mergeCell ref="AB30:AC30"/>
    <mergeCell ref="AD30:AE30"/>
    <mergeCell ref="AF30:AG30"/>
    <mergeCell ref="AO30:AP30"/>
    <mergeCell ref="AB31:AC31"/>
    <mergeCell ref="AD31:AE31"/>
    <mergeCell ref="AF31:AG31"/>
    <mergeCell ref="AO31:AP31"/>
    <mergeCell ref="AB32:AC32"/>
    <mergeCell ref="AD32:AE32"/>
    <mergeCell ref="AF32:AG32"/>
    <mergeCell ref="AO32:AP32"/>
    <mergeCell ref="AB27:AC27"/>
    <mergeCell ref="AD27:AE27"/>
    <mergeCell ref="AF27:AG27"/>
    <mergeCell ref="AO27:AP27"/>
    <mergeCell ref="AB28:AC28"/>
    <mergeCell ref="AD28:AE28"/>
    <mergeCell ref="AF28:AG28"/>
    <mergeCell ref="AO28:AP28"/>
    <mergeCell ref="AB29:AC29"/>
    <mergeCell ref="AD29:AE29"/>
    <mergeCell ref="AF29:AG29"/>
    <mergeCell ref="AO29:AP29"/>
    <mergeCell ref="AB24:AC24"/>
    <mergeCell ref="AD24:AE24"/>
    <mergeCell ref="AF24:AG24"/>
    <mergeCell ref="AO24:AP24"/>
    <mergeCell ref="AB25:AC25"/>
    <mergeCell ref="AD25:AE25"/>
    <mergeCell ref="AF25:AG25"/>
    <mergeCell ref="AO25:AP25"/>
    <mergeCell ref="AB26:AC26"/>
    <mergeCell ref="AD26:AE26"/>
    <mergeCell ref="AF26:AG26"/>
    <mergeCell ref="AO26:AP26"/>
    <mergeCell ref="AB21:AC21"/>
    <mergeCell ref="AD21:AE21"/>
    <mergeCell ref="AF21:AG21"/>
    <mergeCell ref="AO21:AP21"/>
    <mergeCell ref="AB22:AC22"/>
    <mergeCell ref="AD22:AE22"/>
    <mergeCell ref="AF22:AG22"/>
    <mergeCell ref="AO22:AP22"/>
    <mergeCell ref="AB23:AC23"/>
    <mergeCell ref="AD23:AE23"/>
    <mergeCell ref="AF23:AG23"/>
    <mergeCell ref="AO23:AP23"/>
    <mergeCell ref="AD18:AE18"/>
    <mergeCell ref="AF18:AG18"/>
    <mergeCell ref="AO18:AP18"/>
    <mergeCell ref="AB19:AC19"/>
    <mergeCell ref="AD19:AE19"/>
    <mergeCell ref="AF19:AG19"/>
    <mergeCell ref="AO19:AP19"/>
    <mergeCell ref="AB20:AC20"/>
    <mergeCell ref="AD20:AE20"/>
    <mergeCell ref="AF20:AG20"/>
    <mergeCell ref="AO20:AP20"/>
    <mergeCell ref="Z43:AA43"/>
    <mergeCell ref="V43:W43"/>
    <mergeCell ref="V42:W42"/>
    <mergeCell ref="X42:Y42"/>
    <mergeCell ref="V44:W44"/>
    <mergeCell ref="X44:Y44"/>
    <mergeCell ref="Z44:AA44"/>
    <mergeCell ref="AO13:AP13"/>
    <mergeCell ref="AB14:AC14"/>
    <mergeCell ref="AD14:AE14"/>
    <mergeCell ref="AF14:AG14"/>
    <mergeCell ref="AO14:AP14"/>
    <mergeCell ref="AB15:AC15"/>
    <mergeCell ref="AD15:AE15"/>
    <mergeCell ref="AF15:AG15"/>
    <mergeCell ref="AO15:AP15"/>
    <mergeCell ref="AB13:AC13"/>
    <mergeCell ref="AD16:AE16"/>
    <mergeCell ref="AF16:AG16"/>
    <mergeCell ref="AO16:AP16"/>
    <mergeCell ref="AB17:AC17"/>
    <mergeCell ref="AD17:AE17"/>
    <mergeCell ref="AF17:AG17"/>
    <mergeCell ref="AO17:AP17"/>
    <mergeCell ref="X43:Y43"/>
    <mergeCell ref="V40:W40"/>
    <mergeCell ref="V41:W41"/>
    <mergeCell ref="X40:Y40"/>
    <mergeCell ref="V39:W39"/>
    <mergeCell ref="X38:Y38"/>
    <mergeCell ref="X39:Y39"/>
    <mergeCell ref="K44:L44"/>
    <mergeCell ref="N44:O44"/>
    <mergeCell ref="T44:U44"/>
    <mergeCell ref="Z40:AA40"/>
    <mergeCell ref="Z41:AA41"/>
    <mergeCell ref="Z42:AA42"/>
    <mergeCell ref="Z36:AA36"/>
    <mergeCell ref="V36:W36"/>
    <mergeCell ref="V37:W37"/>
    <mergeCell ref="X36:Y36"/>
    <mergeCell ref="X37:Y37"/>
    <mergeCell ref="X41:Y41"/>
    <mergeCell ref="Z39:AA39"/>
    <mergeCell ref="Z37:AA37"/>
    <mergeCell ref="Z38:AA38"/>
    <mergeCell ref="V38:W38"/>
    <mergeCell ref="Z34:AA34"/>
    <mergeCell ref="V34:W34"/>
    <mergeCell ref="V35:W35"/>
    <mergeCell ref="X34:Y34"/>
    <mergeCell ref="X35:Y35"/>
    <mergeCell ref="Z35:AA35"/>
    <mergeCell ref="Z30:AA30"/>
    <mergeCell ref="V30:W30"/>
    <mergeCell ref="V31:W31"/>
    <mergeCell ref="X30:Y30"/>
    <mergeCell ref="X31:Y31"/>
    <mergeCell ref="Z31:AA31"/>
    <mergeCell ref="Z32:AA32"/>
    <mergeCell ref="V32:W32"/>
    <mergeCell ref="V33:W33"/>
    <mergeCell ref="X32:Y32"/>
    <mergeCell ref="X33:Y33"/>
    <mergeCell ref="Z33:AA33"/>
    <mergeCell ref="Z26:AA26"/>
    <mergeCell ref="V26:W26"/>
    <mergeCell ref="V27:W27"/>
    <mergeCell ref="X26:Y26"/>
    <mergeCell ref="X27:Y27"/>
    <mergeCell ref="Z27:AA27"/>
    <mergeCell ref="Z28:AA28"/>
    <mergeCell ref="V28:W28"/>
    <mergeCell ref="V29:W29"/>
    <mergeCell ref="X28:Y28"/>
    <mergeCell ref="X29:Y29"/>
    <mergeCell ref="Z29:AA29"/>
    <mergeCell ref="X23:Y23"/>
    <mergeCell ref="V24:W24"/>
    <mergeCell ref="V25:W25"/>
    <mergeCell ref="X24:Y24"/>
    <mergeCell ref="Z23:AA23"/>
    <mergeCell ref="Z24:AA24"/>
    <mergeCell ref="X25:Y25"/>
    <mergeCell ref="V23:W23"/>
    <mergeCell ref="Z25:AA25"/>
    <mergeCell ref="Z21:AA21"/>
    <mergeCell ref="Z22:AA22"/>
    <mergeCell ref="V20:W20"/>
    <mergeCell ref="X20:Y20"/>
    <mergeCell ref="V22:W22"/>
    <mergeCell ref="V21:W21"/>
    <mergeCell ref="X22:Y22"/>
    <mergeCell ref="X21:Y21"/>
    <mergeCell ref="Z20:AA20"/>
    <mergeCell ref="X17:Y17"/>
    <mergeCell ref="Z17:AA17"/>
    <mergeCell ref="AB16:AC16"/>
    <mergeCell ref="V17:W17"/>
    <mergeCell ref="V18:W18"/>
    <mergeCell ref="V19:W19"/>
    <mergeCell ref="X18:Y18"/>
    <mergeCell ref="X19:Y19"/>
    <mergeCell ref="Z19:AA19"/>
    <mergeCell ref="Z18:AA18"/>
    <mergeCell ref="AB18:AC18"/>
    <mergeCell ref="V14:W14"/>
    <mergeCell ref="V15:W15"/>
    <mergeCell ref="Z13:AA13"/>
    <mergeCell ref="Z14:AA14"/>
    <mergeCell ref="X15:Y15"/>
    <mergeCell ref="Z15:AA15"/>
    <mergeCell ref="X14:Y14"/>
    <mergeCell ref="Z16:AA16"/>
    <mergeCell ref="V16:W16"/>
    <mergeCell ref="X16:Y16"/>
    <mergeCell ref="H5:L5"/>
    <mergeCell ref="M5:O5"/>
    <mergeCell ref="H7:L7"/>
    <mergeCell ref="Z11:AA11"/>
    <mergeCell ref="X13:Y13"/>
    <mergeCell ref="H8:L8"/>
    <mergeCell ref="X11:Y11"/>
    <mergeCell ref="AD11:AE11"/>
    <mergeCell ref="AF11:AG11"/>
    <mergeCell ref="AD13:AE13"/>
    <mergeCell ref="AF13:AG13"/>
    <mergeCell ref="V13:W13"/>
  </mergeCells>
  <conditionalFormatting sqref="B13:B43">
    <cfRule type="expression" dxfId="188" priority="50" stopIfTrue="1">
      <formula>WEEKDAY(C13)=7</formula>
    </cfRule>
    <cfRule type="expression" dxfId="187" priority="51" stopIfTrue="1">
      <formula>WEEKDAY(C13)=1</formula>
    </cfRule>
  </conditionalFormatting>
  <conditionalFormatting sqref="C13:C43">
    <cfRule type="expression" dxfId="186" priority="52" stopIfTrue="1">
      <formula>WEEKDAY(C13)=7</formula>
    </cfRule>
    <cfRule type="expression" dxfId="185" priority="53" stopIfTrue="1">
      <formula>WEEKDAY(C13)=1</formula>
    </cfRule>
  </conditionalFormatting>
  <conditionalFormatting sqref="D13:D43">
    <cfRule type="expression" dxfId="184" priority="54" stopIfTrue="1">
      <formula>WEEKDAY(C13)=7</formula>
    </cfRule>
    <cfRule type="expression" dxfId="183" priority="55" stopIfTrue="1">
      <formula>WEEKDAY(C13)=1</formula>
    </cfRule>
  </conditionalFormatting>
  <conditionalFormatting sqref="V13:V43 E13:O43">
    <cfRule type="expression" dxfId="182" priority="8" stopIfTrue="1">
      <formula>WEEKDAY($C13)=7</formula>
    </cfRule>
    <cfRule type="expression" dxfId="181" priority="9" stopIfTrue="1">
      <formula>WEEKDAY($C13)=1</formula>
    </cfRule>
  </conditionalFormatting>
  <conditionalFormatting sqref="X13:X43 Z13:Z43">
    <cfRule type="expression" dxfId="180" priority="78" stopIfTrue="1">
      <formula>WEEKDAY($C13)=7</formula>
    </cfRule>
    <cfRule type="expression" dxfId="179" priority="79" stopIfTrue="1">
      <formula>WEEKDAY($C13)=1</formula>
    </cfRule>
  </conditionalFormatting>
  <conditionalFormatting sqref="AB13:AB43">
    <cfRule type="expression" dxfId="178" priority="66" stopIfTrue="1">
      <formula>WEEKDAY($C13)=7</formula>
    </cfRule>
    <cfRule type="expression" dxfId="177" priority="67" stopIfTrue="1">
      <formula>WEEKDAY($C13)=1</formula>
    </cfRule>
  </conditionalFormatting>
  <conditionalFormatting sqref="AD13:AD43">
    <cfRule type="expression" dxfId="176" priority="62" stopIfTrue="1">
      <formula>WEEKDAY($C13)=7</formula>
    </cfRule>
    <cfRule type="expression" dxfId="175" priority="63" stopIfTrue="1">
      <formula>WEEKDAY($C13)=1</formula>
    </cfRule>
  </conditionalFormatting>
  <conditionalFormatting sqref="AF13:AF43">
    <cfRule type="expression" dxfId="174" priority="60" stopIfTrue="1">
      <formula>WEEKDAY($C13)=7</formula>
    </cfRule>
    <cfRule type="expression" dxfId="173" priority="61" stopIfTrue="1">
      <formula>WEEKDAY($C13)=1</formula>
    </cfRule>
  </conditionalFormatting>
  <conditionalFormatting sqref="AH13:AI43">
    <cfRule type="expression" dxfId="172" priority="56" stopIfTrue="1">
      <formula>WEEKDAY($C13)=7</formula>
    </cfRule>
    <cfRule type="expression" dxfId="171" priority="57" stopIfTrue="1">
      <formula>WEEKDAY($C13)=1</formula>
    </cfRule>
  </conditionalFormatting>
  <conditionalFormatting sqref="AW2">
    <cfRule type="expression" dxfId="170" priority="58" stopIfTrue="1">
      <formula>WEEKDAY($C2)=7</formula>
    </cfRule>
    <cfRule type="expression" dxfId="169" priority="59" stopIfTrue="1">
      <formula>WEEKDAY($C2)=1</formula>
    </cfRule>
  </conditionalFormatting>
  <conditionalFormatting sqref="P13:R28">
    <cfRule type="expression" dxfId="168" priority="7" stopIfTrue="1">
      <formula>WEEKDAY($C13)=7</formula>
    </cfRule>
  </conditionalFormatting>
  <conditionalFormatting sqref="P29:R43">
    <cfRule type="expression" dxfId="167" priority="6" stopIfTrue="1">
      <formula>WEEKDAY($C29)=7</formula>
    </cfRule>
  </conditionalFormatting>
  <conditionalFormatting sqref="P13:R43">
    <cfRule type="expression" dxfId="166" priority="5" stopIfTrue="1">
      <formula>WEEKDAY($C13)=1</formula>
    </cfRule>
  </conditionalFormatting>
  <conditionalFormatting sqref="S13:U28">
    <cfRule type="expression" dxfId="165" priority="4" stopIfTrue="1">
      <formula>WEEKDAY($C13)=7</formula>
    </cfRule>
  </conditionalFormatting>
  <conditionalFormatting sqref="S29:U43">
    <cfRule type="expression" dxfId="164" priority="2" stopIfTrue="1">
      <formula>WEEKDAY($C29)=7</formula>
    </cfRule>
  </conditionalFormatting>
  <conditionalFormatting sqref="S29:U43">
    <cfRule type="expression" dxfId="163" priority="3" stopIfTrue="1">
      <formula>WEEKDAY($C29)=1</formula>
    </cfRule>
  </conditionalFormatting>
  <conditionalFormatting sqref="S13:U28">
    <cfRule type="expression" dxfId="162" priority="1" stopIfTrue="1">
      <formula>WEEKDAY($C13)=1</formula>
    </cfRule>
  </conditionalFormatting>
  <dataValidations count="1">
    <dataValidation type="time" allowBlank="1" showInputMessage="1" showErrorMessage="1" error="Zeit ungültig" sqref="S13" xr:uid="{00000000-0002-0000-0700-000000000000}">
      <formula1>0.5</formula1>
      <formula2>0.75</formula2>
    </dataValidation>
  </dataValidations>
  <pageMargins left="0" right="0" top="0" bottom="0" header="0" footer="0"/>
  <pageSetup paperSize="9" scale="56"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pageSetUpPr fitToPage="1"/>
  </sheetPr>
  <dimension ref="A1:BW109"/>
  <sheetViews>
    <sheetView showGridLines="0" showZeros="0" topLeftCell="B1" zoomScale="85" zoomScaleNormal="85" workbookViewId="0">
      <pane ySplit="12" topLeftCell="A13" activePane="bottomLeft" state="frozen"/>
      <selection activeCell="AF15" sqref="AF15:AG15"/>
      <selection pane="bottomLeft" activeCell="O22" sqref="O22"/>
    </sheetView>
  </sheetViews>
  <sheetFormatPr baseColWidth="10" defaultColWidth="11.453125" defaultRowHeight="12.5" x14ac:dyDescent="0.25"/>
  <cols>
    <col min="1" max="1" width="1.26953125" hidden="1" customWidth="1"/>
    <col min="2" max="2" width="3.26953125" customWidth="1"/>
    <col min="3" max="3" width="3.26953125" hidden="1" customWidth="1"/>
    <col min="4" max="4" width="3.81640625" customWidth="1"/>
    <col min="5" max="7" width="3.7265625" customWidth="1"/>
    <col min="8" max="8" width="86.453125" customWidth="1"/>
    <col min="9" max="9" width="1.7265625" customWidth="1"/>
    <col min="10" max="11" width="6.7265625" customWidth="1"/>
    <col min="12" max="12" width="8.54296875" customWidth="1"/>
    <col min="13" max="14" width="6.7265625" customWidth="1"/>
    <col min="15" max="16" width="8.54296875" customWidth="1"/>
    <col min="17" max="17" width="7.54296875" customWidth="1"/>
    <col min="18" max="18" width="8.54296875" customWidth="1"/>
    <col min="19" max="20" width="6.7265625" customWidth="1"/>
    <col min="21" max="28" width="8.54296875" customWidth="1"/>
    <col min="29" max="29" width="8.54296875" style="11" customWidth="1"/>
    <col min="30" max="30" width="8.54296875" customWidth="1"/>
    <col min="31" max="31" width="8.54296875" style="135" customWidth="1"/>
    <col min="32" max="35" width="8.54296875" customWidth="1"/>
    <col min="36" max="36" width="8.81640625" hidden="1" customWidth="1"/>
    <col min="37" max="37" width="7" hidden="1" customWidth="1"/>
    <col min="38" max="38" width="2.81640625" hidden="1" customWidth="1"/>
    <col min="39" max="39" width="7.1796875" hidden="1" customWidth="1"/>
    <col min="40" max="47" width="5.54296875" hidden="1" customWidth="1"/>
    <col min="48" max="48" width="11.54296875" hidden="1" customWidth="1"/>
    <col min="49" max="58" width="9.81640625" hidden="1" customWidth="1"/>
    <col min="59" max="59" width="5.453125" hidden="1" customWidth="1"/>
    <col min="60" max="74" width="11.453125" hidden="1" customWidth="1"/>
    <col min="75" max="75" width="11.453125" customWidth="1"/>
  </cols>
  <sheetData>
    <row r="1" spans="2:70" ht="6" customHeight="1" x14ac:dyDescent="0.25">
      <c r="B1" s="123"/>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5"/>
    </row>
    <row r="2" spans="2:70" ht="17.25" customHeight="1" x14ac:dyDescent="0.4">
      <c r="B2" s="126" t="s">
        <v>94</v>
      </c>
      <c r="C2" s="127"/>
      <c r="D2" s="128"/>
      <c r="E2" s="128"/>
      <c r="F2" s="128"/>
      <c r="G2" s="128"/>
      <c r="H2" s="128"/>
      <c r="I2" s="128"/>
      <c r="J2" s="128"/>
      <c r="K2" s="128"/>
      <c r="L2" s="128"/>
      <c r="M2" s="128"/>
      <c r="N2" s="128"/>
      <c r="O2" s="128"/>
      <c r="P2" s="128"/>
      <c r="Q2" s="128"/>
      <c r="R2" s="128"/>
      <c r="S2" s="128"/>
      <c r="T2" s="57" t="str">
        <f>Persönliche_Daten!F14&amp;" "&amp;Persönliche_Daten!F2</f>
        <v>Juli 2026</v>
      </c>
      <c r="U2" s="129"/>
      <c r="V2" s="129"/>
      <c r="W2" s="129"/>
      <c r="X2" s="129"/>
      <c r="Y2" s="129"/>
      <c r="Z2" s="129"/>
      <c r="AA2" s="129"/>
      <c r="AB2" s="129"/>
      <c r="AC2" s="129"/>
      <c r="AD2" s="129"/>
      <c r="AE2" s="129"/>
      <c r="AF2" s="129"/>
      <c r="AG2" s="129"/>
      <c r="AH2" s="129"/>
      <c r="AI2" s="130"/>
      <c r="AJ2" s="131"/>
      <c r="AW2" s="84">
        <f>ROUND(AU2+AW1,2)</f>
        <v>0</v>
      </c>
      <c r="AX2" s="87"/>
    </row>
    <row r="3" spans="2:70" ht="6.75" customHeight="1" x14ac:dyDescent="0.2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4"/>
    </row>
    <row r="4" spans="2:70" ht="7.5" customHeight="1" x14ac:dyDescent="0.25"/>
    <row r="5" spans="2:70" ht="15" customHeight="1" x14ac:dyDescent="0.3">
      <c r="B5" s="136" t="s">
        <v>11</v>
      </c>
      <c r="C5" s="137"/>
      <c r="D5" s="137"/>
      <c r="E5" s="137"/>
      <c r="F5" s="137"/>
      <c r="G5" s="137"/>
      <c r="H5" s="406">
        <f>Persönliche_Daten!D7</f>
        <v>0</v>
      </c>
      <c r="I5" s="407"/>
      <c r="J5" s="407"/>
      <c r="K5" s="407"/>
      <c r="L5" s="407"/>
      <c r="M5" s="414" t="s">
        <v>24</v>
      </c>
      <c r="N5" s="415"/>
      <c r="O5" s="416"/>
      <c r="P5" s="355"/>
      <c r="Q5" s="355"/>
      <c r="R5" s="355"/>
      <c r="T5" s="123"/>
      <c r="U5" s="140" t="s">
        <v>98</v>
      </c>
      <c r="V5" s="141"/>
      <c r="W5" s="141"/>
      <c r="X5" s="141"/>
      <c r="Y5" s="141"/>
      <c r="Z5" s="142"/>
      <c r="AA5" s="143"/>
      <c r="AB5" s="144"/>
      <c r="AC5" s="140" t="s">
        <v>97</v>
      </c>
      <c r="AD5" s="141"/>
      <c r="AE5" s="141"/>
      <c r="AF5" s="141"/>
      <c r="AG5" s="141"/>
      <c r="AH5" s="142"/>
      <c r="AI5" s="143"/>
      <c r="AJ5" s="145"/>
    </row>
    <row r="6" spans="2:70" ht="15" customHeight="1" x14ac:dyDescent="0.25">
      <c r="B6" s="146" t="s">
        <v>77</v>
      </c>
      <c r="C6" s="147"/>
      <c r="D6" s="148"/>
      <c r="E6" s="148"/>
      <c r="F6" s="148"/>
      <c r="G6" s="148"/>
      <c r="H6" s="273">
        <f>Persönliche_Daten!D8</f>
        <v>0</v>
      </c>
      <c r="I6" s="274"/>
      <c r="J6" s="274"/>
      <c r="K6" s="274"/>
      <c r="L6" s="275"/>
      <c r="M6" s="276" t="s">
        <v>25</v>
      </c>
      <c r="N6" s="276"/>
      <c r="O6" s="277"/>
      <c r="P6" s="356"/>
      <c r="Q6" s="356"/>
      <c r="R6" s="356"/>
      <c r="S6" s="271"/>
      <c r="T6" s="180"/>
      <c r="U6" s="154"/>
      <c r="V6" s="154"/>
      <c r="W6" s="154"/>
      <c r="X6" s="154"/>
      <c r="Y6" s="154"/>
      <c r="Z6" s="155"/>
      <c r="AA6" s="156"/>
      <c r="AB6" s="157"/>
      <c r="AC6" s="154"/>
      <c r="AD6" s="154"/>
      <c r="AE6" s="154"/>
      <c r="AF6" s="154"/>
      <c r="AG6" s="154"/>
      <c r="AH6" s="155"/>
      <c r="AI6" s="156"/>
      <c r="AJ6" s="158"/>
    </row>
    <row r="7" spans="2:70" ht="15" customHeight="1" x14ac:dyDescent="0.25">
      <c r="B7" s="146" t="s">
        <v>103</v>
      </c>
      <c r="C7" s="147"/>
      <c r="D7" s="148"/>
      <c r="E7" s="148"/>
      <c r="F7" s="148"/>
      <c r="G7" s="148"/>
      <c r="H7" s="467">
        <f>Persönliche_Daten!D9</f>
        <v>0</v>
      </c>
      <c r="I7" s="468"/>
      <c r="J7" s="468"/>
      <c r="K7" s="468"/>
      <c r="L7" s="468"/>
      <c r="M7" s="278"/>
      <c r="N7" s="279" t="s">
        <v>26</v>
      </c>
      <c r="O7" s="280">
        <f>Persönliche_Daten!C16</f>
        <v>0</v>
      </c>
      <c r="P7" s="357"/>
      <c r="Q7" s="357"/>
      <c r="R7" s="357"/>
      <c r="S7" s="271"/>
      <c r="T7" s="266" t="s">
        <v>14</v>
      </c>
      <c r="U7" s="267" t="s">
        <v>6</v>
      </c>
      <c r="V7" s="267" t="s">
        <v>7</v>
      </c>
      <c r="W7" s="267" t="s">
        <v>1</v>
      </c>
      <c r="X7" s="267" t="s">
        <v>2</v>
      </c>
      <c r="Y7" s="267" t="s">
        <v>3</v>
      </c>
      <c r="Z7" s="267" t="s">
        <v>4</v>
      </c>
      <c r="AA7" s="268" t="s">
        <v>5</v>
      </c>
      <c r="AB7" s="266" t="s">
        <v>14</v>
      </c>
      <c r="AC7" s="267" t="s">
        <v>6</v>
      </c>
      <c r="AD7" s="267" t="s">
        <v>7</v>
      </c>
      <c r="AE7" s="267" t="s">
        <v>1</v>
      </c>
      <c r="AF7" s="267" t="s">
        <v>2</v>
      </c>
      <c r="AG7" s="267" t="s">
        <v>3</v>
      </c>
      <c r="AH7" s="267" t="s">
        <v>4</v>
      </c>
      <c r="AI7" s="268" t="s">
        <v>5</v>
      </c>
      <c r="AJ7" s="164"/>
    </row>
    <row r="8" spans="2:70" ht="15" customHeight="1" x14ac:dyDescent="0.25">
      <c r="B8" s="146" t="s">
        <v>111</v>
      </c>
      <c r="C8" s="147"/>
      <c r="D8" s="148"/>
      <c r="E8" s="148"/>
      <c r="F8" s="148"/>
      <c r="G8" s="148"/>
      <c r="H8" s="469">
        <f>Persönliche_Daten!D10</f>
        <v>0</v>
      </c>
      <c r="I8" s="470"/>
      <c r="J8" s="470"/>
      <c r="K8" s="470"/>
      <c r="L8" s="470"/>
      <c r="M8" s="281"/>
      <c r="N8" s="282" t="s">
        <v>27</v>
      </c>
      <c r="O8" s="283">
        <f>Jahresübersicht!H17</f>
        <v>0</v>
      </c>
      <c r="P8" s="358"/>
      <c r="Q8" s="358"/>
      <c r="R8" s="358"/>
      <c r="S8" s="271"/>
      <c r="T8" s="266" t="s">
        <v>17</v>
      </c>
      <c r="U8" s="284">
        <f>Persönliche_Daten!G14</f>
        <v>0</v>
      </c>
      <c r="V8" s="284">
        <f>Persönliche_Daten!H14</f>
        <v>0</v>
      </c>
      <c r="W8" s="284">
        <f>Persönliche_Daten!I14</f>
        <v>0</v>
      </c>
      <c r="X8" s="284">
        <f>Persönliche_Daten!J14</f>
        <v>0</v>
      </c>
      <c r="Y8" s="284">
        <f>Persönliche_Daten!K14</f>
        <v>0</v>
      </c>
      <c r="Z8" s="284">
        <f>Persönliche_Daten!L14</f>
        <v>0</v>
      </c>
      <c r="AA8" s="284">
        <f>Persönliche_Daten!M14</f>
        <v>0</v>
      </c>
      <c r="AB8" s="266" t="s">
        <v>17</v>
      </c>
      <c r="AC8" s="284">
        <f>Persönliche_Daten!P14</f>
        <v>0</v>
      </c>
      <c r="AD8" s="284">
        <f>Persönliche_Daten!Q14</f>
        <v>0</v>
      </c>
      <c r="AE8" s="284">
        <f>Persönliche_Daten!R14</f>
        <v>0</v>
      </c>
      <c r="AF8" s="284">
        <f>Persönliche_Daten!S14</f>
        <v>0</v>
      </c>
      <c r="AG8" s="284">
        <f>Persönliche_Daten!T14</f>
        <v>0</v>
      </c>
      <c r="AH8" s="284">
        <f>Persönliche_Daten!U14</f>
        <v>0</v>
      </c>
      <c r="AI8" s="285">
        <f>Persönliche_Daten!V8</f>
        <v>0</v>
      </c>
      <c r="AJ8" s="166"/>
    </row>
    <row r="9" spans="2:70" ht="5.25" customHeight="1" x14ac:dyDescent="0.25">
      <c r="B9" s="167"/>
      <c r="H9" s="271"/>
      <c r="I9" s="271"/>
      <c r="J9" s="271"/>
      <c r="K9" s="286"/>
      <c r="L9" s="271"/>
      <c r="M9" s="271"/>
      <c r="N9" s="271"/>
      <c r="O9" s="271"/>
      <c r="S9" s="271"/>
      <c r="T9" s="271"/>
      <c r="U9" s="271"/>
      <c r="V9" s="271"/>
      <c r="W9" s="271"/>
      <c r="X9" s="271"/>
      <c r="Y9" s="271"/>
      <c r="Z9" s="271"/>
      <c r="AA9" s="287"/>
      <c r="AB9" s="271"/>
      <c r="AD9" s="271"/>
      <c r="AE9" s="272"/>
      <c r="AF9" s="271"/>
      <c r="AG9" s="271"/>
      <c r="AH9" s="271"/>
      <c r="AI9" s="271"/>
    </row>
    <row r="10" spans="2:70" ht="13" x14ac:dyDescent="0.3">
      <c r="B10" s="123" t="s">
        <v>13</v>
      </c>
      <c r="C10" s="124"/>
      <c r="D10" s="124"/>
      <c r="E10" s="124"/>
      <c r="F10" s="124"/>
      <c r="G10" s="124"/>
      <c r="H10" s="288"/>
      <c r="I10" s="271"/>
      <c r="J10" s="171" t="s">
        <v>128</v>
      </c>
      <c r="K10" s="289"/>
      <c r="L10" s="288"/>
      <c r="M10" s="171" t="s">
        <v>129</v>
      </c>
      <c r="N10" s="265"/>
      <c r="O10" s="290"/>
      <c r="P10" s="171" t="s">
        <v>139</v>
      </c>
      <c r="Q10" s="124"/>
      <c r="R10" s="170"/>
      <c r="S10" s="171" t="s">
        <v>138</v>
      </c>
      <c r="T10" s="138"/>
      <c r="U10" s="139"/>
      <c r="V10" s="171"/>
      <c r="W10" s="289"/>
      <c r="X10" s="289"/>
      <c r="Y10" s="289"/>
      <c r="Z10" s="289"/>
      <c r="AA10" s="288"/>
      <c r="AB10" s="171"/>
      <c r="AC10" s="289"/>
      <c r="AD10" s="289"/>
      <c r="AE10" s="289"/>
      <c r="AF10" s="289"/>
      <c r="AG10" s="288"/>
      <c r="AH10" s="172"/>
      <c r="AI10" s="173"/>
      <c r="AJ10" s="85" t="s">
        <v>28</v>
      </c>
      <c r="AK10" s="135"/>
      <c r="AW10" t="s">
        <v>101</v>
      </c>
      <c r="BH10" t="s">
        <v>100</v>
      </c>
    </row>
    <row r="11" spans="2:70" ht="36.75" customHeight="1" x14ac:dyDescent="0.25">
      <c r="B11" s="174" t="s">
        <v>14</v>
      </c>
      <c r="C11" s="175"/>
      <c r="D11" s="176"/>
      <c r="E11" s="177" t="s">
        <v>8</v>
      </c>
      <c r="F11" s="177" t="s">
        <v>0</v>
      </c>
      <c r="G11" s="177" t="s">
        <v>18</v>
      </c>
      <c r="H11" s="291" t="s">
        <v>15</v>
      </c>
      <c r="I11" s="292"/>
      <c r="J11" s="180" t="s">
        <v>9</v>
      </c>
      <c r="K11" s="181" t="s">
        <v>10</v>
      </c>
      <c r="L11" s="263" t="s">
        <v>106</v>
      </c>
      <c r="M11" s="180" t="s">
        <v>9</v>
      </c>
      <c r="N11" s="181" t="s">
        <v>10</v>
      </c>
      <c r="O11" s="263" t="s">
        <v>106</v>
      </c>
      <c r="P11" s="180" t="s">
        <v>9</v>
      </c>
      <c r="Q11" s="181" t="s">
        <v>10</v>
      </c>
      <c r="R11" s="263" t="s">
        <v>106</v>
      </c>
      <c r="S11" s="153" t="s">
        <v>9</v>
      </c>
      <c r="T11" s="179" t="s">
        <v>10</v>
      </c>
      <c r="U11" s="263" t="s">
        <v>106</v>
      </c>
      <c r="V11" s="180" t="s">
        <v>130</v>
      </c>
      <c r="W11" s="293"/>
      <c r="X11" s="398" t="s">
        <v>131</v>
      </c>
      <c r="Y11" s="398"/>
      <c r="Z11" s="400" t="s">
        <v>109</v>
      </c>
      <c r="AA11" s="401"/>
      <c r="AB11" s="180" t="s">
        <v>133</v>
      </c>
      <c r="AC11" s="293"/>
      <c r="AD11" s="398" t="s">
        <v>134</v>
      </c>
      <c r="AE11" s="398"/>
      <c r="AF11" s="400" t="s">
        <v>110</v>
      </c>
      <c r="AG11" s="401"/>
      <c r="AH11" s="183" t="s">
        <v>99</v>
      </c>
      <c r="AI11" s="182" t="s">
        <v>102</v>
      </c>
      <c r="AJ11" s="86" t="s">
        <v>29</v>
      </c>
      <c r="AK11" s="184" t="s">
        <v>0</v>
      </c>
      <c r="AL11" s="158"/>
      <c r="AM11" s="158"/>
      <c r="AN11" s="158"/>
      <c r="AO11" s="3"/>
      <c r="AP11" s="3"/>
      <c r="AV11" s="185" t="s">
        <v>88</v>
      </c>
      <c r="AW11" s="186"/>
      <c r="AX11" s="186"/>
      <c r="AY11" s="186"/>
      <c r="AZ11" s="186" t="s">
        <v>79</v>
      </c>
      <c r="BA11" s="186"/>
      <c r="BB11" s="186"/>
      <c r="BC11" s="186"/>
      <c r="BD11" s="186" t="s">
        <v>78</v>
      </c>
      <c r="BE11" s="187" t="s">
        <v>72</v>
      </c>
      <c r="BF11" s="186" t="s">
        <v>74</v>
      </c>
      <c r="BG11" s="186"/>
      <c r="BH11" s="188" t="s">
        <v>88</v>
      </c>
      <c r="BI11" s="189"/>
      <c r="BJ11" s="189"/>
      <c r="BK11" s="189"/>
      <c r="BL11" s="189" t="s">
        <v>79</v>
      </c>
      <c r="BM11" s="189"/>
      <c r="BN11" s="189"/>
      <c r="BO11" s="189"/>
      <c r="BP11" s="189" t="s">
        <v>78</v>
      </c>
      <c r="BQ11" s="190" t="s">
        <v>72</v>
      </c>
      <c r="BR11" s="189" t="s">
        <v>74</v>
      </c>
    </row>
    <row r="12" spans="2:70" ht="15.75" customHeight="1" x14ac:dyDescent="0.3">
      <c r="B12" s="167"/>
      <c r="E12" s="191"/>
      <c r="F12" s="191"/>
      <c r="G12" s="191"/>
      <c r="O12" s="192"/>
      <c r="U12" s="192"/>
      <c r="Z12" s="192"/>
      <c r="AA12" s="193"/>
      <c r="AC12"/>
      <c r="AE12"/>
      <c r="AF12" s="192"/>
      <c r="AG12" s="192"/>
      <c r="AH12" s="192"/>
      <c r="AI12" s="192"/>
      <c r="AJ12" s="11">
        <f>Z49</f>
        <v>0</v>
      </c>
      <c r="AK12" s="135"/>
      <c r="AR12" s="194"/>
      <c r="AW12" s="195" t="s">
        <v>69</v>
      </c>
      <c r="AX12" s="195" t="s">
        <v>70</v>
      </c>
      <c r="AY12" s="195" t="s">
        <v>71</v>
      </c>
      <c r="AZ12" s="195" t="s">
        <v>72</v>
      </c>
      <c r="BA12" s="196" t="s">
        <v>69</v>
      </c>
      <c r="BB12" s="196" t="s">
        <v>70</v>
      </c>
      <c r="BC12" s="196" t="s">
        <v>71</v>
      </c>
      <c r="BD12" s="195" t="s">
        <v>72</v>
      </c>
      <c r="BE12" s="195" t="s">
        <v>16</v>
      </c>
      <c r="BF12" s="197" t="s">
        <v>73</v>
      </c>
      <c r="BG12" s="186"/>
      <c r="BH12" s="189"/>
      <c r="BI12" s="198" t="s">
        <v>69</v>
      </c>
      <c r="BJ12" s="198" t="s">
        <v>70</v>
      </c>
      <c r="BK12" s="198" t="s">
        <v>71</v>
      </c>
      <c r="BL12" s="198" t="s">
        <v>72</v>
      </c>
      <c r="BM12" s="199" t="s">
        <v>69</v>
      </c>
      <c r="BN12" s="199" t="s">
        <v>70</v>
      </c>
      <c r="BO12" s="199" t="s">
        <v>71</v>
      </c>
      <c r="BP12" s="198" t="s">
        <v>72</v>
      </c>
      <c r="BQ12" s="198" t="s">
        <v>16</v>
      </c>
      <c r="BR12" s="200" t="s">
        <v>73</v>
      </c>
    </row>
    <row r="13" spans="2:70" s="1" customFormat="1" ht="21.75" customHeight="1" x14ac:dyDescent="0.25">
      <c r="B13" s="110">
        <f>Persönliche_Daten!AB11</f>
        <v>46204</v>
      </c>
      <c r="C13" s="111">
        <f>WEEKDAY(B13)</f>
        <v>4</v>
      </c>
      <c r="D13" s="201">
        <f>Persönliche_Daten!AB11</f>
        <v>46204</v>
      </c>
      <c r="E13" s="202"/>
      <c r="F13" s="112"/>
      <c r="G13" s="112"/>
      <c r="H13" s="113"/>
      <c r="I13" s="203"/>
      <c r="J13" s="96"/>
      <c r="K13" s="7"/>
      <c r="L13" s="104">
        <f>(K13-J13)*24</f>
        <v>0</v>
      </c>
      <c r="M13" s="91"/>
      <c r="N13" s="8"/>
      <c r="O13" s="104">
        <f>(N13-M13)*24</f>
        <v>0</v>
      </c>
      <c r="P13" s="92"/>
      <c r="Q13" s="93"/>
      <c r="R13" s="104">
        <f>(Q13-P13)*24</f>
        <v>0</v>
      </c>
      <c r="S13" s="94"/>
      <c r="T13" s="95"/>
      <c r="U13" s="104">
        <f>(T13-S13)*24</f>
        <v>0</v>
      </c>
      <c r="V13" s="417">
        <f>IF(D13=Persönliche_Daten!$D$24,Persönliche_Daten!$H$24,IF(D13=Persönliche_Daten!$D$26,Persönliche_Daten!$H$26,IF(BF13&gt;0,0,IF(C13=2,Persönliche_Daten!$G$14,IF(C13=3,Persönliche_Daten!$H$14,IF(C13=4,Persönliche_Daten!$I$14,IF(C13=5,Persönliche_Daten!$J$14,IF(C13=6,Persönliche_Daten!$K$14))))))+IF(C13=7,Persönliche_Daten!$L$14,IF(C13=1,Persönliche_Daten!$M$14,0))))</f>
        <v>0</v>
      </c>
      <c r="W13" s="418"/>
      <c r="X13" s="394">
        <f t="shared" ref="X13:X43" si="0">IF(F13&gt;" ",0,IF(G13&gt;" ",0,IF(BE13&gt;10,10,ROUND(BE13-AV13,2))))</f>
        <v>0</v>
      </c>
      <c r="Y13" s="395"/>
      <c r="Z13" s="404">
        <f>IF(OR(V13&gt;0,X13&lt;&gt;0),ROUND(X13-V13,2),0)</f>
        <v>0</v>
      </c>
      <c r="AA13" s="405"/>
      <c r="AB13" s="402">
        <f>IF(D13=Persönliche_Daten!$D$24,Persönliche_Daten!$H$24,IF(D13=Persönliche_Daten!$D$26,0,IF(BF13&gt;0,0,IF(C13=2,Persönliche_Daten!$P$14,IF(C13=3,Persönliche_Daten!$Q$14,IF(C13=4,Persönliche_Daten!$R$14,IF(C13=5,Persönliche_Daten!$S$14,IF(C13=6,Persönliche_Daten!$T$14))))))+IF(C13=7,Persönliche_Daten!$U$14,IF(C13=1,Persönliche_Daten!$V$14,0))))</f>
        <v>0</v>
      </c>
      <c r="AC13" s="403"/>
      <c r="AD13" s="394">
        <f t="shared" ref="AD13:AD43" si="1">IF(F13&gt;" ",0,IF(G13&gt;" ",0,IF(BQ13&gt;10,10,ROUND(BQ13-BH13,2))))</f>
        <v>0</v>
      </c>
      <c r="AE13" s="395"/>
      <c r="AF13" s="404">
        <f>IF(OR(AB13&gt;0,AD13&lt;&gt;0),ROUND(AD13-AB13,2),0)</f>
        <v>0</v>
      </c>
      <c r="AG13" s="405"/>
      <c r="AH13" s="107">
        <f t="shared" ref="AH13:AH43" si="2">Z13+AF13</f>
        <v>0</v>
      </c>
      <c r="AI13" s="104">
        <f t="shared" ref="AI13:AI41" si="3">ROUND(AH13+AI12,2)</f>
        <v>0</v>
      </c>
      <c r="AJ13" s="12">
        <f>AJ12+AH13</f>
        <v>0</v>
      </c>
      <c r="AK13" s="204">
        <f>IF(F13="x",1,0)</f>
        <v>0</v>
      </c>
      <c r="AL13" s="205"/>
      <c r="AM13" s="205"/>
      <c r="AN13" s="205"/>
      <c r="AO13" s="393"/>
      <c r="AP13" s="393"/>
      <c r="AQ13" s="207"/>
      <c r="AR13" s="207"/>
      <c r="AS13" s="205"/>
      <c r="AV13" s="208">
        <f>IF(AND(K13&gt;0,M13=K13),Persönliche_Daten!$AI$5,0)</f>
        <v>0</v>
      </c>
      <c r="AW13" s="209">
        <f>IF(L13&lt;6.01,L13,0)</f>
        <v>0</v>
      </c>
      <c r="AX13" s="209">
        <f>IF(AND(L13&gt;6,L13&lt;9.01),L13-Persönliche_Daten!$AG$5,0)</f>
        <v>0</v>
      </c>
      <c r="AY13" s="209">
        <f>IF(L13&gt;9,L13-Persönliche_Daten!$AH$5,0)</f>
        <v>0</v>
      </c>
      <c r="AZ13" s="209">
        <f>IF(AW13&gt;0,AW13,IF(AX13&gt;0,AX13,IF(AY13&gt;0,AY13,0)))</f>
        <v>0</v>
      </c>
      <c r="BA13" s="209">
        <f>IF(O13&lt;6.01,O13,0)</f>
        <v>0</v>
      </c>
      <c r="BB13" s="209">
        <f>IF(AND(O13&gt;6,O13&lt;9.01),O13-Persönliche_Daten!$AG$5,0)</f>
        <v>0</v>
      </c>
      <c r="BC13" s="209">
        <f>IF(O13&gt;9,O13-Persönliche_Daten!$AH$5,0)</f>
        <v>0</v>
      </c>
      <c r="BD13" s="209">
        <f>IF(BA13&gt;0,BA13,IF(BB13&gt;0,BB13,IF(BC13&gt;0,BC13,0)))</f>
        <v>0</v>
      </c>
      <c r="BE13" s="209">
        <f>AZ13+BD13</f>
        <v>0</v>
      </c>
      <c r="BF13" s="209">
        <f>IF(E13&gt;" ",1,IF(F13&gt;" ",1,IF(G13&gt;" ",1,0)))</f>
        <v>0</v>
      </c>
      <c r="BG13" s="209"/>
      <c r="BH13" s="208">
        <f>IF(AND(Q13&gt;0,S13=Q13),Persönliche_Daten!$AI$5,0)</f>
        <v>0</v>
      </c>
      <c r="BI13" s="208">
        <f>IF(R13&lt;6.01,R13,0)</f>
        <v>0</v>
      </c>
      <c r="BJ13" s="208">
        <f>IF(AND(R13&gt;6,R13&lt;9.01),R13-Persönliche_Daten!$AG$5,0)</f>
        <v>0</v>
      </c>
      <c r="BK13" s="208">
        <f>IF(R13&gt;9,R13-Persönliche_Daten!$AH$5,0)</f>
        <v>0</v>
      </c>
      <c r="BL13" s="208">
        <f>IF(BI13&gt;0,BI13,IF(BJ13&gt;0,BJ13,IF(BK13&gt;0,BK13,0)))</f>
        <v>0</v>
      </c>
      <c r="BM13" s="208">
        <f>IF(U13&lt;6.01,U13,0)</f>
        <v>0</v>
      </c>
      <c r="BN13" s="208">
        <f>IF(AND(U13&gt;6,U13&lt;9.01),U13-Persönliche_Daten!$AG$5,0)</f>
        <v>0</v>
      </c>
      <c r="BO13" s="208">
        <f>IF(U13&gt;9,U13-Persönliche_Daten!$AH$5,0)</f>
        <v>0</v>
      </c>
      <c r="BP13" s="208">
        <f>IF(BM13&gt;0,BM13,IF(BN13&gt;0,BN13,IF(BO13&gt;0,BO13,0)))</f>
        <v>0</v>
      </c>
      <c r="BQ13" s="208">
        <f>BL13+BP13</f>
        <v>0</v>
      </c>
      <c r="BR13" s="208">
        <f>IF(E13&gt;" ",1,IF(F13&gt;" ",1,IF(G13&gt;" ",1,0)))</f>
        <v>0</v>
      </c>
    </row>
    <row r="14" spans="2:70" s="1" customFormat="1" ht="21.75" customHeight="1" x14ac:dyDescent="0.25">
      <c r="B14" s="59">
        <f>B13+1</f>
        <v>46205</v>
      </c>
      <c r="C14" s="60">
        <f>WEEKDAY(B14)</f>
        <v>5</v>
      </c>
      <c r="D14" s="210">
        <f>D13+1</f>
        <v>46205</v>
      </c>
      <c r="E14" s="211"/>
      <c r="F14" s="6"/>
      <c r="G14" s="6"/>
      <c r="H14" s="114"/>
      <c r="I14" s="203"/>
      <c r="J14" s="96"/>
      <c r="K14" s="7"/>
      <c r="L14" s="105">
        <f>(K14-J14)*24</f>
        <v>0</v>
      </c>
      <c r="M14" s="91"/>
      <c r="N14" s="8"/>
      <c r="O14" s="105">
        <f>(N14-M14)*24</f>
        <v>0</v>
      </c>
      <c r="P14" s="96"/>
      <c r="Q14" s="7"/>
      <c r="R14" s="105">
        <f>(Q14-P14)*24</f>
        <v>0</v>
      </c>
      <c r="S14" s="91"/>
      <c r="T14" s="8"/>
      <c r="U14" s="105">
        <f>(T14-S14)*24</f>
        <v>0</v>
      </c>
      <c r="V14" s="419">
        <f>IF(D14=Persönliche_Daten!$D$24,Persönliche_Daten!$H$24,IF(D14=Persönliche_Daten!$D$26,Persönliche_Daten!$H$26,IF(BF14&gt;0,0,IF(C14=2,Persönliche_Daten!$G$14,IF(C14=3,Persönliche_Daten!$H$14,IF(C14=4,Persönliche_Daten!$I$14,IF(C14=5,Persönliche_Daten!$J$14,IF(C14=6,Persönliche_Daten!$K$14))))))+IF(C14=7,Persönliche_Daten!$L$14,IF(C14=1,Persönliche_Daten!$M$14,0))))</f>
        <v>0</v>
      </c>
      <c r="W14" s="462"/>
      <c r="X14" s="396">
        <f t="shared" si="0"/>
        <v>0</v>
      </c>
      <c r="Y14" s="368"/>
      <c r="Z14" s="371">
        <f>IF(OR(V14&gt;0,X14&lt;&gt;0),ROUND(X14-V14,2),0)</f>
        <v>0</v>
      </c>
      <c r="AA14" s="372"/>
      <c r="AB14" s="367">
        <f>IF(D14=Persönliche_Daten!$D$24,Persönliche_Daten!$H$24,IF(D14=Persönliche_Daten!$D$26,0,IF(BF14&gt;0,0,IF(C14=2,Persönliche_Daten!$P$14,IF(C14=3,Persönliche_Daten!$Q$14,IF(C14=4,Persönliche_Daten!$R$14,IF(C14=5,Persönliche_Daten!$S$14,IF(C14=6,Persönliche_Daten!$T$14))))))+IF(C14=7,Persönliche_Daten!$U$14,IF(C14=1,Persönliche_Daten!$V$14,0))))</f>
        <v>0</v>
      </c>
      <c r="AC14" s="397"/>
      <c r="AD14" s="369">
        <f t="shared" si="1"/>
        <v>0</v>
      </c>
      <c r="AE14" s="370"/>
      <c r="AF14" s="371">
        <f t="shared" ref="AF14:AF43" si="4">IF(OR(AB14&gt;0,AD14&lt;&gt;0),ROUND(AD14-AB14,2),0)</f>
        <v>0</v>
      </c>
      <c r="AG14" s="372"/>
      <c r="AH14" s="108">
        <f t="shared" si="2"/>
        <v>0</v>
      </c>
      <c r="AI14" s="105">
        <f t="shared" si="3"/>
        <v>0</v>
      </c>
      <c r="AJ14" s="12">
        <f t="shared" ref="AJ14:AJ43" si="5">AJ13+AH14</f>
        <v>0</v>
      </c>
      <c r="AK14" s="204">
        <f>IF(F14="x",1,0)</f>
        <v>0</v>
      </c>
      <c r="AL14" s="205"/>
      <c r="AM14" s="205"/>
      <c r="AN14" s="205"/>
      <c r="AO14" s="393"/>
      <c r="AP14" s="393"/>
      <c r="AQ14" s="207"/>
      <c r="AR14" s="207"/>
      <c r="AS14" s="205"/>
      <c r="AV14" s="1">
        <f>IF(AND(K14&gt;0,M14=K14),Persönliche_Daten!$AI$5,0)</f>
        <v>0</v>
      </c>
      <c r="AW14" s="209">
        <f t="shared" ref="AW14:AW43" si="6">IF(L14&lt;6.01,L14,0)</f>
        <v>0</v>
      </c>
      <c r="AX14" s="209">
        <f>IF(AND(L14&gt;6,L14&lt;9.01),L14-Persönliche_Daten!$AG$5,0)</f>
        <v>0</v>
      </c>
      <c r="AY14" s="209">
        <f>IF(L14&gt;9,L14-Persönliche_Daten!$AH$5,0)</f>
        <v>0</v>
      </c>
      <c r="AZ14" s="209">
        <f t="shared" ref="AZ14:AZ43" si="7">IF(AW14&gt;0,AW14,IF(AX14&gt;0,AX14,IF(AY14&gt;0,AY14,0)))</f>
        <v>0</v>
      </c>
      <c r="BA14" s="209">
        <f t="shared" ref="BA14:BA43" si="8">IF(O14&lt;6.01,O14,0)</f>
        <v>0</v>
      </c>
      <c r="BB14" s="209">
        <f>IF(AND(O14&gt;6,O14&lt;9.01),O14-Persönliche_Daten!$AG$5,0)</f>
        <v>0</v>
      </c>
      <c r="BC14" s="209">
        <f>IF(O14&gt;9,O14-Persönliche_Daten!$AH$5,0)</f>
        <v>0</v>
      </c>
      <c r="BD14" s="209">
        <f t="shared" ref="BD14:BD43" si="9">IF(BA14&gt;0,BA14,IF(BB14&gt;0,BB14,IF(BC14&gt;0,BC14,0)))</f>
        <v>0</v>
      </c>
      <c r="BE14" s="209">
        <f t="shared" ref="BE14:BE43" si="10">AZ14+BD14</f>
        <v>0</v>
      </c>
      <c r="BF14" s="209">
        <f t="shared" ref="BF14:BF43" si="11">IF(E14&gt;" ",1,IF(F14&gt;" ",1,IF(G14&gt;" ",1,0)))</f>
        <v>0</v>
      </c>
      <c r="BG14" s="209"/>
      <c r="BH14" s="208"/>
      <c r="BI14" s="208">
        <f t="shared" ref="BI14:BI43" si="12">IF(R14&lt;6.01,R14,0)</f>
        <v>0</v>
      </c>
      <c r="BJ14" s="208">
        <f>IF(AND(R14&gt;6,R14&lt;9.01),R14-Persönliche_Daten!$AG$5,0)</f>
        <v>0</v>
      </c>
      <c r="BK14" s="208">
        <f>IF(R14&gt;9,R14-Persönliche_Daten!$AH$5,0)</f>
        <v>0</v>
      </c>
      <c r="BL14" s="208">
        <f t="shared" ref="BL14:BL43" si="13">IF(BI14&gt;0,BI14,IF(BJ14&gt;0,BJ14,IF(BK14&gt;0,BK14,0)))</f>
        <v>0</v>
      </c>
      <c r="BM14" s="208">
        <f t="shared" ref="BM14:BM43" si="14">IF(U14&lt;6.01,U14,0)</f>
        <v>0</v>
      </c>
      <c r="BN14" s="208">
        <f>IF(AND(U14&gt;6,U14&lt;9.01),U14-Persönliche_Daten!$AG$5,0)</f>
        <v>0</v>
      </c>
      <c r="BO14" s="208">
        <f>IF(U14&gt;9,U14-Persönliche_Daten!$AH$5,0)</f>
        <v>0</v>
      </c>
      <c r="BP14" s="208">
        <f t="shared" ref="BP14:BP43" si="15">IF(BM14&gt;0,BM14,IF(BN14&gt;0,BN14,IF(BO14&gt;0,BO14,0)))</f>
        <v>0</v>
      </c>
      <c r="BQ14" s="208">
        <f t="shared" ref="BQ14:BQ43" si="16">BL14+BP14</f>
        <v>0</v>
      </c>
      <c r="BR14" s="208">
        <f t="shared" ref="BR14:BR43" si="17">IF(E14&gt;" ",1,IF(F14&gt;" ",1,IF(G14&gt;" ",1,0)))</f>
        <v>0</v>
      </c>
    </row>
    <row r="15" spans="2:70" s="1" customFormat="1" ht="21.75" customHeight="1" x14ac:dyDescent="0.25">
      <c r="B15" s="59">
        <f t="shared" ref="B15:B43" si="18">B14+1</f>
        <v>46206</v>
      </c>
      <c r="C15" s="60">
        <f t="shared" ref="C15:C43" si="19">WEEKDAY(B15)</f>
        <v>6</v>
      </c>
      <c r="D15" s="210">
        <f t="shared" ref="D15:D43" si="20">D14+1</f>
        <v>46206</v>
      </c>
      <c r="E15" s="211"/>
      <c r="F15" s="6"/>
      <c r="G15" s="6"/>
      <c r="H15" s="114"/>
      <c r="I15" s="203"/>
      <c r="J15" s="96"/>
      <c r="K15" s="7"/>
      <c r="L15" s="105">
        <f t="shared" ref="L15:L37" si="21">(K15-J15)*24</f>
        <v>0</v>
      </c>
      <c r="M15" s="91"/>
      <c r="N15" s="8"/>
      <c r="O15" s="105">
        <f t="shared" ref="O15:O43" si="22">(N15-M15)*24</f>
        <v>0</v>
      </c>
      <c r="P15" s="96"/>
      <c r="Q15" s="7"/>
      <c r="R15" s="105">
        <f t="shared" ref="R15:R17" si="23">(Q15-P15)*24</f>
        <v>0</v>
      </c>
      <c r="S15" s="91"/>
      <c r="T15" s="8"/>
      <c r="U15" s="105">
        <f t="shared" ref="U15:U43" si="24">(T15-S15)*24</f>
        <v>0</v>
      </c>
      <c r="V15" s="367">
        <f>IF(D15=Persönliche_Daten!$D$24,Persönliche_Daten!$H$24,IF(D15=Persönliche_Daten!$D$26,Persönliche_Daten!$H$26,IF(BF15&gt;0,0,IF(C15=2,Persönliche_Daten!$G$14,IF(C15=3,Persönliche_Daten!$H$14,IF(C15=4,Persönliche_Daten!$I$14,IF(C15=5,Persönliche_Daten!$J$14,IF(C15=6,Persönliche_Daten!$K$14))))))+IF(C15=7,Persönliche_Daten!$L$14,IF(C15=1,Persönliche_Daten!$M$14,0))))</f>
        <v>0</v>
      </c>
      <c r="W15" s="397"/>
      <c r="X15" s="369">
        <f t="shared" si="0"/>
        <v>0</v>
      </c>
      <c r="Y15" s="370"/>
      <c r="Z15" s="371">
        <f>IF(OR(V15&gt;0,X15&lt;&gt;0),ROUND(X15-V15,2),0)</f>
        <v>0</v>
      </c>
      <c r="AA15" s="372"/>
      <c r="AB15" s="367">
        <f>IF(D15=Persönliche_Daten!$D$24,Persönliche_Daten!$H$24,IF(D15=Persönliche_Daten!$D$26,0,IF(BF15&gt;0,0,IF(C15=2,Persönliche_Daten!$P$14,IF(C15=3,Persönliche_Daten!$Q$14,IF(C15=4,Persönliche_Daten!$R$14,IF(C15=5,Persönliche_Daten!$S$14,IF(C15=6,Persönliche_Daten!$T$14))))))+IF(C15=7,Persönliche_Daten!$U$14,IF(C15=1,Persönliche_Daten!$V$14,0))))</f>
        <v>0</v>
      </c>
      <c r="AC15" s="397"/>
      <c r="AD15" s="369">
        <f t="shared" si="1"/>
        <v>0</v>
      </c>
      <c r="AE15" s="370"/>
      <c r="AF15" s="371">
        <f t="shared" si="4"/>
        <v>0</v>
      </c>
      <c r="AG15" s="372"/>
      <c r="AH15" s="108">
        <f t="shared" si="2"/>
        <v>0</v>
      </c>
      <c r="AI15" s="105">
        <f t="shared" si="3"/>
        <v>0</v>
      </c>
      <c r="AJ15" s="12">
        <f t="shared" si="5"/>
        <v>0</v>
      </c>
      <c r="AK15" s="204">
        <f>IF(F15="x",1,0)</f>
        <v>0</v>
      </c>
      <c r="AL15" s="205"/>
      <c r="AM15" s="205"/>
      <c r="AN15" s="205"/>
      <c r="AO15" s="393"/>
      <c r="AP15" s="393"/>
      <c r="AQ15" s="207"/>
      <c r="AR15" s="207"/>
      <c r="AV15" s="1">
        <f>IF(AND(K15&gt;0,M15=K15),Persönliche_Daten!$AI$5,0)</f>
        <v>0</v>
      </c>
      <c r="AW15" s="209">
        <f t="shared" si="6"/>
        <v>0</v>
      </c>
      <c r="AX15" s="209">
        <f>IF(AND(L15&gt;6,L15&lt;9.01),L15-Persönliche_Daten!$AG$5,0)</f>
        <v>0</v>
      </c>
      <c r="AY15" s="209">
        <f>IF(L15&gt;9,L15-Persönliche_Daten!$AH$5,0)</f>
        <v>0</v>
      </c>
      <c r="AZ15" s="209">
        <f t="shared" si="7"/>
        <v>0</v>
      </c>
      <c r="BA15" s="209">
        <f t="shared" si="8"/>
        <v>0</v>
      </c>
      <c r="BB15" s="209">
        <f>IF(AND(O15&gt;6,O15&lt;9.01),O15-Persönliche_Daten!$AG$5,0)</f>
        <v>0</v>
      </c>
      <c r="BC15" s="209">
        <f>IF(O15&gt;9,O15-Persönliche_Daten!$AH$5,0)</f>
        <v>0</v>
      </c>
      <c r="BD15" s="209">
        <f t="shared" si="9"/>
        <v>0</v>
      </c>
      <c r="BE15" s="209">
        <f t="shared" si="10"/>
        <v>0</v>
      </c>
      <c r="BF15" s="209">
        <f t="shared" si="11"/>
        <v>0</v>
      </c>
      <c r="BG15" s="209"/>
      <c r="BH15" s="208"/>
      <c r="BI15" s="208">
        <f t="shared" si="12"/>
        <v>0</v>
      </c>
      <c r="BJ15" s="208">
        <f>IF(AND(R15&gt;6,R15&lt;9.01),R15-Persönliche_Daten!$AG$5,0)</f>
        <v>0</v>
      </c>
      <c r="BK15" s="208">
        <f>IF(R15&gt;9,R15-Persönliche_Daten!$AH$5,0)</f>
        <v>0</v>
      </c>
      <c r="BL15" s="208">
        <f t="shared" si="13"/>
        <v>0</v>
      </c>
      <c r="BM15" s="208">
        <f t="shared" si="14"/>
        <v>0</v>
      </c>
      <c r="BN15" s="208">
        <f>IF(AND(U15&gt;6,U15&lt;9.01),U15-Persönliche_Daten!$AG$5,0)</f>
        <v>0</v>
      </c>
      <c r="BO15" s="208">
        <f>IF(U15&gt;9,U15-Persönliche_Daten!$AH$5,0)</f>
        <v>0</v>
      </c>
      <c r="BP15" s="208">
        <f t="shared" si="15"/>
        <v>0</v>
      </c>
      <c r="BQ15" s="208">
        <f t="shared" si="16"/>
        <v>0</v>
      </c>
      <c r="BR15" s="208">
        <f t="shared" si="17"/>
        <v>0</v>
      </c>
    </row>
    <row r="16" spans="2:70" s="1" customFormat="1" ht="21.75" customHeight="1" x14ac:dyDescent="0.25">
      <c r="B16" s="59">
        <f t="shared" si="18"/>
        <v>46207</v>
      </c>
      <c r="C16" s="60">
        <f t="shared" si="19"/>
        <v>7</v>
      </c>
      <c r="D16" s="210">
        <f t="shared" si="20"/>
        <v>46207</v>
      </c>
      <c r="E16" s="211"/>
      <c r="F16" s="6"/>
      <c r="G16" s="6"/>
      <c r="H16" s="114"/>
      <c r="I16" s="203"/>
      <c r="J16" s="96"/>
      <c r="K16" s="7"/>
      <c r="L16" s="105">
        <f t="shared" si="21"/>
        <v>0</v>
      </c>
      <c r="M16" s="91"/>
      <c r="N16" s="8"/>
      <c r="O16" s="105">
        <f t="shared" si="22"/>
        <v>0</v>
      </c>
      <c r="P16" s="101"/>
      <c r="Q16" s="8"/>
      <c r="R16" s="105">
        <f t="shared" si="23"/>
        <v>0</v>
      </c>
      <c r="S16" s="91"/>
      <c r="T16" s="8"/>
      <c r="U16" s="105">
        <f t="shared" si="24"/>
        <v>0</v>
      </c>
      <c r="V16" s="367">
        <f>IF(D16=Persönliche_Daten!$D$24,Persönliche_Daten!$H$24,IF(D16=Persönliche_Daten!$D$26,Persönliche_Daten!$H$26,IF(BF16&gt;0,0,IF(C16=2,Persönliche_Daten!$G$14,IF(C16=3,Persönliche_Daten!$H$14,IF(C16=4,Persönliche_Daten!$I$14,IF(C16=5,Persönliche_Daten!$J$14,IF(C16=6,Persönliche_Daten!$K$14))))))+IF(C16=7,Persönliche_Daten!$L$14,IF(C16=1,Persönliche_Daten!$M$14,0))))</f>
        <v>0</v>
      </c>
      <c r="W16" s="397"/>
      <c r="X16" s="369">
        <f t="shared" si="0"/>
        <v>0</v>
      </c>
      <c r="Y16" s="370"/>
      <c r="Z16" s="371">
        <f t="shared" ref="Z16:Z42" si="25">IF(OR(V16&gt;0,X16&lt;&gt;0),ROUND(X16-V16,2),0)</f>
        <v>0</v>
      </c>
      <c r="AA16" s="372"/>
      <c r="AB16" s="367">
        <f>IF(D16=Persönliche_Daten!$D$24,Persönliche_Daten!$H$24,IF(D16=Persönliche_Daten!$D$26,0,IF(BF16&gt;0,0,IF(C16=2,Persönliche_Daten!$P$14,IF(C16=3,Persönliche_Daten!$Q$14,IF(C16=4,Persönliche_Daten!$R$14,IF(C16=5,Persönliche_Daten!$S$14,IF(C16=6,Persönliche_Daten!$T$14))))))+IF(C16=7,Persönliche_Daten!$U$14,IF(C16=1,Persönliche_Daten!$V$14,0))))</f>
        <v>0</v>
      </c>
      <c r="AC16" s="397"/>
      <c r="AD16" s="369">
        <f t="shared" si="1"/>
        <v>0</v>
      </c>
      <c r="AE16" s="370"/>
      <c r="AF16" s="371">
        <f t="shared" si="4"/>
        <v>0</v>
      </c>
      <c r="AG16" s="372"/>
      <c r="AH16" s="108">
        <f t="shared" si="2"/>
        <v>0</v>
      </c>
      <c r="AI16" s="105">
        <f t="shared" si="3"/>
        <v>0</v>
      </c>
      <c r="AJ16" s="12">
        <f t="shared" si="5"/>
        <v>0</v>
      </c>
      <c r="AK16" s="204">
        <f t="shared" ref="AK16:AK42" si="26">IF(F16="x",1,0)</f>
        <v>0</v>
      </c>
      <c r="AL16" s="205"/>
      <c r="AM16" s="205"/>
      <c r="AN16" s="205"/>
      <c r="AO16" s="393"/>
      <c r="AP16" s="393"/>
      <c r="AQ16" s="207"/>
      <c r="AR16" s="207"/>
      <c r="AV16" s="1">
        <f>IF(AND(K16&gt;0,M16=K16),Persönliche_Daten!$AI$5,0)</f>
        <v>0</v>
      </c>
      <c r="AW16" s="209">
        <f t="shared" si="6"/>
        <v>0</v>
      </c>
      <c r="AX16" s="209">
        <f>IF(AND(L16&gt;6,L16&lt;9.01),L16-Persönliche_Daten!$AG$5,0)</f>
        <v>0</v>
      </c>
      <c r="AY16" s="209">
        <f>IF(L16&gt;9,L16-Persönliche_Daten!$AH$5,0)</f>
        <v>0</v>
      </c>
      <c r="AZ16" s="209">
        <f t="shared" si="7"/>
        <v>0</v>
      </c>
      <c r="BA16" s="209">
        <f t="shared" si="8"/>
        <v>0</v>
      </c>
      <c r="BB16" s="209">
        <f>IF(AND(O16&gt;6,O16&lt;9.01),O16-Persönliche_Daten!$AG$5,0)</f>
        <v>0</v>
      </c>
      <c r="BC16" s="209">
        <f>IF(O16&gt;9,O16-Persönliche_Daten!$AH$5,0)</f>
        <v>0</v>
      </c>
      <c r="BD16" s="209">
        <f t="shared" si="9"/>
        <v>0</v>
      </c>
      <c r="BE16" s="209">
        <f t="shared" si="10"/>
        <v>0</v>
      </c>
      <c r="BF16" s="209">
        <f t="shared" si="11"/>
        <v>0</v>
      </c>
      <c r="BG16" s="209"/>
      <c r="BH16" s="208"/>
      <c r="BI16" s="208">
        <f t="shared" si="12"/>
        <v>0</v>
      </c>
      <c r="BJ16" s="208">
        <f>IF(AND(R16&gt;6,R16&lt;9.01),R16-Persönliche_Daten!$AG$5,0)</f>
        <v>0</v>
      </c>
      <c r="BK16" s="208">
        <f>IF(R16&gt;9,R16-Persönliche_Daten!$AH$5,0)</f>
        <v>0</v>
      </c>
      <c r="BL16" s="208">
        <f t="shared" si="13"/>
        <v>0</v>
      </c>
      <c r="BM16" s="208">
        <f t="shared" si="14"/>
        <v>0</v>
      </c>
      <c r="BN16" s="208">
        <f>IF(AND(U16&gt;6,U16&lt;9.01),U16-Persönliche_Daten!$AG$5,0)</f>
        <v>0</v>
      </c>
      <c r="BO16" s="208">
        <f>IF(U16&gt;9,U16-Persönliche_Daten!$AH$5,0)</f>
        <v>0</v>
      </c>
      <c r="BP16" s="208">
        <f t="shared" si="15"/>
        <v>0</v>
      </c>
      <c r="BQ16" s="208">
        <f t="shared" si="16"/>
        <v>0</v>
      </c>
      <c r="BR16" s="208">
        <f t="shared" si="17"/>
        <v>0</v>
      </c>
    </row>
    <row r="17" spans="2:70" s="1" customFormat="1" ht="21.75" customHeight="1" x14ac:dyDescent="0.25">
      <c r="B17" s="59">
        <f t="shared" si="18"/>
        <v>46208</v>
      </c>
      <c r="C17" s="60">
        <f t="shared" si="19"/>
        <v>1</v>
      </c>
      <c r="D17" s="210">
        <f t="shared" si="20"/>
        <v>46208</v>
      </c>
      <c r="E17" s="211"/>
      <c r="F17" s="6"/>
      <c r="G17" s="6"/>
      <c r="H17" s="114"/>
      <c r="I17" s="203"/>
      <c r="J17" s="96"/>
      <c r="K17" s="7"/>
      <c r="L17" s="105">
        <f t="shared" si="21"/>
        <v>0</v>
      </c>
      <c r="M17" s="91"/>
      <c r="N17" s="8"/>
      <c r="O17" s="105">
        <f t="shared" si="22"/>
        <v>0</v>
      </c>
      <c r="P17" s="96"/>
      <c r="Q17" s="7"/>
      <c r="R17" s="105">
        <f t="shared" si="23"/>
        <v>0</v>
      </c>
      <c r="S17" s="91"/>
      <c r="T17" s="8"/>
      <c r="U17" s="105">
        <f t="shared" si="24"/>
        <v>0</v>
      </c>
      <c r="V17" s="367">
        <f>IF(D17=Persönliche_Daten!$D$24,Persönliche_Daten!$H$24,IF(D17=Persönliche_Daten!$D$26,Persönliche_Daten!$H$26,IF(BF17&gt;0,0,IF(C17=2,Persönliche_Daten!$G$14,IF(C17=3,Persönliche_Daten!$H$14,IF(C17=4,Persönliche_Daten!$I$14,IF(C17=5,Persönliche_Daten!$J$14,IF(C17=6,Persönliche_Daten!$K$14))))))+IF(C17=7,Persönliche_Daten!$L$14,IF(C17=1,Persönliche_Daten!$M$14,0))))</f>
        <v>0</v>
      </c>
      <c r="W17" s="397"/>
      <c r="X17" s="369">
        <f t="shared" si="0"/>
        <v>0</v>
      </c>
      <c r="Y17" s="370"/>
      <c r="Z17" s="371">
        <f t="shared" si="25"/>
        <v>0</v>
      </c>
      <c r="AA17" s="372"/>
      <c r="AB17" s="367">
        <f>IF(D17=Persönliche_Daten!$D$24,Persönliche_Daten!$H$24,IF(D17=Persönliche_Daten!$D$26,0,IF(BF17&gt;0,0,IF(C17=2,Persönliche_Daten!$P$14,IF(C17=3,Persönliche_Daten!$Q$14,IF(C17=4,Persönliche_Daten!$R$14,IF(C17=5,Persönliche_Daten!$S$14,IF(C17=6,Persönliche_Daten!$T$14))))))+IF(C17=7,Persönliche_Daten!$U$14,IF(C17=1,Persönliche_Daten!$V$14,0))))</f>
        <v>0</v>
      </c>
      <c r="AC17" s="397"/>
      <c r="AD17" s="369">
        <f t="shared" si="1"/>
        <v>0</v>
      </c>
      <c r="AE17" s="370"/>
      <c r="AF17" s="371">
        <f t="shared" si="4"/>
        <v>0</v>
      </c>
      <c r="AG17" s="372"/>
      <c r="AH17" s="108">
        <f t="shared" si="2"/>
        <v>0</v>
      </c>
      <c r="AI17" s="105">
        <f t="shared" si="3"/>
        <v>0</v>
      </c>
      <c r="AJ17" s="12">
        <f t="shared" si="5"/>
        <v>0</v>
      </c>
      <c r="AK17" s="204">
        <f t="shared" si="26"/>
        <v>0</v>
      </c>
      <c r="AL17" s="205"/>
      <c r="AM17" s="205"/>
      <c r="AN17" s="205"/>
      <c r="AO17" s="393"/>
      <c r="AP17" s="393"/>
      <c r="AQ17" s="207"/>
      <c r="AR17" s="207"/>
      <c r="AV17" s="1">
        <f>IF(AND(K17&gt;0,M17=K17),Persönliche_Daten!$AI$5,0)</f>
        <v>0</v>
      </c>
      <c r="AW17" s="209">
        <f t="shared" si="6"/>
        <v>0</v>
      </c>
      <c r="AX17" s="209">
        <f>IF(AND(L17&gt;6,L17&lt;9.01),L17-Persönliche_Daten!$AG$5,0)</f>
        <v>0</v>
      </c>
      <c r="AY17" s="209">
        <f>IF(L17&gt;9,L17-Persönliche_Daten!$AH$5,0)</f>
        <v>0</v>
      </c>
      <c r="AZ17" s="209">
        <f t="shared" si="7"/>
        <v>0</v>
      </c>
      <c r="BA17" s="209">
        <f t="shared" si="8"/>
        <v>0</v>
      </c>
      <c r="BB17" s="209">
        <f>IF(AND(O17&gt;6,O17&lt;9.01),O17-Persönliche_Daten!$AG$5,0)</f>
        <v>0</v>
      </c>
      <c r="BC17" s="209">
        <f>IF(O17&gt;9,O17-Persönliche_Daten!$AH$5,0)</f>
        <v>0</v>
      </c>
      <c r="BD17" s="209">
        <f t="shared" si="9"/>
        <v>0</v>
      </c>
      <c r="BE17" s="209">
        <f t="shared" si="10"/>
        <v>0</v>
      </c>
      <c r="BF17" s="209">
        <f t="shared" si="11"/>
        <v>0</v>
      </c>
      <c r="BG17" s="209"/>
      <c r="BH17" s="208"/>
      <c r="BI17" s="208">
        <f t="shared" si="12"/>
        <v>0</v>
      </c>
      <c r="BJ17" s="208">
        <f>IF(AND(R17&gt;6,R17&lt;9.01),R17-Persönliche_Daten!$AG$5,0)</f>
        <v>0</v>
      </c>
      <c r="BK17" s="208">
        <f>IF(R17&gt;9,R17-Persönliche_Daten!$AH$5,0)</f>
        <v>0</v>
      </c>
      <c r="BL17" s="208">
        <f t="shared" si="13"/>
        <v>0</v>
      </c>
      <c r="BM17" s="208">
        <f t="shared" si="14"/>
        <v>0</v>
      </c>
      <c r="BN17" s="208">
        <f>IF(AND(U17&gt;6,U17&lt;9.01),U17-Persönliche_Daten!$AG$5,0)</f>
        <v>0</v>
      </c>
      <c r="BO17" s="208">
        <f>IF(U17&gt;9,U17-Persönliche_Daten!$AH$5,0)</f>
        <v>0</v>
      </c>
      <c r="BP17" s="208">
        <f t="shared" si="15"/>
        <v>0</v>
      </c>
      <c r="BQ17" s="208">
        <f t="shared" si="16"/>
        <v>0</v>
      </c>
      <c r="BR17" s="208">
        <f t="shared" si="17"/>
        <v>0</v>
      </c>
    </row>
    <row r="18" spans="2:70" s="1" customFormat="1" ht="21.75" customHeight="1" x14ac:dyDescent="0.25">
      <c r="B18" s="59">
        <f t="shared" si="18"/>
        <v>46209</v>
      </c>
      <c r="C18" s="60">
        <f t="shared" si="19"/>
        <v>2</v>
      </c>
      <c r="D18" s="210">
        <f t="shared" si="20"/>
        <v>46209</v>
      </c>
      <c r="E18" s="211"/>
      <c r="F18" s="6"/>
      <c r="G18" s="6"/>
      <c r="H18" s="114"/>
      <c r="I18" s="203"/>
      <c r="J18" s="96"/>
      <c r="K18" s="7"/>
      <c r="L18" s="105">
        <f>(K18-J18)*24</f>
        <v>0</v>
      </c>
      <c r="M18" s="91"/>
      <c r="N18" s="8"/>
      <c r="O18" s="105">
        <f t="shared" si="22"/>
        <v>0</v>
      </c>
      <c r="P18" s="96"/>
      <c r="Q18" s="7"/>
      <c r="R18" s="105">
        <f>(Q18-P18)*24</f>
        <v>0</v>
      </c>
      <c r="S18" s="91"/>
      <c r="T18" s="8"/>
      <c r="U18" s="105">
        <f t="shared" si="24"/>
        <v>0</v>
      </c>
      <c r="V18" s="367">
        <f>IF(D18=Persönliche_Daten!$D$24,Persönliche_Daten!$H$24,IF(D18=Persönliche_Daten!$D$26,Persönliche_Daten!$H$26,IF(BF18&gt;0,0,IF(C18=2,Persönliche_Daten!$G$14,IF(C18=3,Persönliche_Daten!$H$14,IF(C18=4,Persönliche_Daten!$I$14,IF(C18=5,Persönliche_Daten!$J$14,IF(C18=6,Persönliche_Daten!$K$14))))))+IF(C18=7,Persönliche_Daten!$L$14,IF(C18=1,Persönliche_Daten!$M$14,0))))</f>
        <v>0</v>
      </c>
      <c r="W18" s="397"/>
      <c r="X18" s="369">
        <f t="shared" si="0"/>
        <v>0</v>
      </c>
      <c r="Y18" s="370"/>
      <c r="Z18" s="371">
        <f t="shared" si="25"/>
        <v>0</v>
      </c>
      <c r="AA18" s="372"/>
      <c r="AB18" s="367">
        <f>IF(D18=Persönliche_Daten!$D$24,Persönliche_Daten!$H$24,IF(D18=Persönliche_Daten!$D$26,0,IF(BF18&gt;0,0,IF(C18=2,Persönliche_Daten!$P$14,IF(C18=3,Persönliche_Daten!$Q$14,IF(C18=4,Persönliche_Daten!$R$14,IF(C18=5,Persönliche_Daten!$S$14,IF(C18=6,Persönliche_Daten!$T$14))))))+IF(C18=7,Persönliche_Daten!$U$14,IF(C18=1,Persönliche_Daten!$V$14,0))))</f>
        <v>0</v>
      </c>
      <c r="AC18" s="397"/>
      <c r="AD18" s="369">
        <f t="shared" si="1"/>
        <v>0</v>
      </c>
      <c r="AE18" s="370"/>
      <c r="AF18" s="371">
        <f t="shared" si="4"/>
        <v>0</v>
      </c>
      <c r="AG18" s="372"/>
      <c r="AH18" s="108">
        <f t="shared" si="2"/>
        <v>0</v>
      </c>
      <c r="AI18" s="105">
        <f t="shared" si="3"/>
        <v>0</v>
      </c>
      <c r="AJ18" s="12">
        <f t="shared" si="5"/>
        <v>0</v>
      </c>
      <c r="AK18" s="204">
        <f t="shared" si="26"/>
        <v>0</v>
      </c>
      <c r="AL18" s="205"/>
      <c r="AM18" s="205"/>
      <c r="AN18" s="205"/>
      <c r="AO18" s="393"/>
      <c r="AP18" s="393"/>
      <c r="AQ18" s="207"/>
      <c r="AR18" s="207"/>
      <c r="AV18" s="1">
        <f>IF(AND(K18&gt;0,M18=K18),Persönliche_Daten!$AI$5,0)</f>
        <v>0</v>
      </c>
      <c r="AW18" s="209">
        <f t="shared" si="6"/>
        <v>0</v>
      </c>
      <c r="AX18" s="209">
        <f>IF(AND(L18&gt;6,L18&lt;9.01),L18-Persönliche_Daten!$AG$5,0)</f>
        <v>0</v>
      </c>
      <c r="AY18" s="209">
        <f>IF(L18&gt;9,L18-Persönliche_Daten!$AH$5,0)</f>
        <v>0</v>
      </c>
      <c r="AZ18" s="209">
        <f t="shared" si="7"/>
        <v>0</v>
      </c>
      <c r="BA18" s="209">
        <f t="shared" si="8"/>
        <v>0</v>
      </c>
      <c r="BB18" s="209">
        <f>IF(AND(O18&gt;6,O18&lt;9.01),O18-Persönliche_Daten!$AG$5,0)</f>
        <v>0</v>
      </c>
      <c r="BC18" s="209">
        <f>IF(O18&gt;9,O18-Persönliche_Daten!$AH$5,0)</f>
        <v>0</v>
      </c>
      <c r="BD18" s="209">
        <f t="shared" si="9"/>
        <v>0</v>
      </c>
      <c r="BE18" s="209">
        <f t="shared" si="10"/>
        <v>0</v>
      </c>
      <c r="BF18" s="209">
        <f t="shared" si="11"/>
        <v>0</v>
      </c>
      <c r="BG18" s="209"/>
      <c r="BH18" s="208"/>
      <c r="BI18" s="208">
        <f t="shared" si="12"/>
        <v>0</v>
      </c>
      <c r="BJ18" s="208">
        <f>IF(AND(R18&gt;6,R18&lt;9.01),R18-Persönliche_Daten!$AG$5,0)</f>
        <v>0</v>
      </c>
      <c r="BK18" s="208">
        <f>IF(R18&gt;9,R18-Persönliche_Daten!$AH$5,0)</f>
        <v>0</v>
      </c>
      <c r="BL18" s="208">
        <f t="shared" si="13"/>
        <v>0</v>
      </c>
      <c r="BM18" s="208">
        <f t="shared" si="14"/>
        <v>0</v>
      </c>
      <c r="BN18" s="208">
        <f>IF(AND(U18&gt;6,U18&lt;9.01),U18-Persönliche_Daten!$AG$5,0)</f>
        <v>0</v>
      </c>
      <c r="BO18" s="208">
        <f>IF(U18&gt;9,U18-Persönliche_Daten!$AH$5,0)</f>
        <v>0</v>
      </c>
      <c r="BP18" s="208">
        <f t="shared" si="15"/>
        <v>0</v>
      </c>
      <c r="BQ18" s="208">
        <f t="shared" si="16"/>
        <v>0</v>
      </c>
      <c r="BR18" s="208">
        <f t="shared" si="17"/>
        <v>0</v>
      </c>
    </row>
    <row r="19" spans="2:70" s="1" customFormat="1" ht="21.75" customHeight="1" x14ac:dyDescent="0.25">
      <c r="B19" s="59">
        <f t="shared" si="18"/>
        <v>46210</v>
      </c>
      <c r="C19" s="60">
        <f t="shared" si="19"/>
        <v>3</v>
      </c>
      <c r="D19" s="210">
        <f t="shared" si="20"/>
        <v>46210</v>
      </c>
      <c r="E19" s="211"/>
      <c r="F19" s="6"/>
      <c r="G19" s="6"/>
      <c r="H19" s="114"/>
      <c r="I19" s="203"/>
      <c r="J19" s="96"/>
      <c r="K19" s="7"/>
      <c r="L19" s="105">
        <f t="shared" si="21"/>
        <v>0</v>
      </c>
      <c r="M19" s="91"/>
      <c r="N19" s="8"/>
      <c r="O19" s="105">
        <f t="shared" si="22"/>
        <v>0</v>
      </c>
      <c r="P19" s="96"/>
      <c r="Q19" s="7"/>
      <c r="R19" s="105">
        <f t="shared" ref="R19:R43" si="27">(Q19-P19)*24</f>
        <v>0</v>
      </c>
      <c r="S19" s="91"/>
      <c r="T19" s="8"/>
      <c r="U19" s="105">
        <f t="shared" si="24"/>
        <v>0</v>
      </c>
      <c r="V19" s="367">
        <f>IF(D19=Persönliche_Daten!$D$24,Persönliche_Daten!$H$24,IF(D19=Persönliche_Daten!$D$26,Persönliche_Daten!$H$26,IF(BF19&gt;0,0,IF(C19=2,Persönliche_Daten!$G$14,IF(C19=3,Persönliche_Daten!$H$14,IF(C19=4,Persönliche_Daten!$I$14,IF(C19=5,Persönliche_Daten!$J$14,IF(C19=6,Persönliche_Daten!$K$14))))))+IF(C19=7,Persönliche_Daten!$L$14,IF(C19=1,Persönliche_Daten!$M$14,0))))</f>
        <v>0</v>
      </c>
      <c r="W19" s="397"/>
      <c r="X19" s="369">
        <f t="shared" si="0"/>
        <v>0</v>
      </c>
      <c r="Y19" s="370"/>
      <c r="Z19" s="371">
        <f t="shared" si="25"/>
        <v>0</v>
      </c>
      <c r="AA19" s="372"/>
      <c r="AB19" s="367">
        <f>IF(D19=Persönliche_Daten!$D$24,Persönliche_Daten!$H$24,IF(D19=Persönliche_Daten!$D$26,0,IF(BF19&gt;0,0,IF(C19=2,Persönliche_Daten!$P$14,IF(C19=3,Persönliche_Daten!$Q$14,IF(C19=4,Persönliche_Daten!$R$14,IF(C19=5,Persönliche_Daten!$S$14,IF(C19=6,Persönliche_Daten!$T$14))))))+IF(C19=7,Persönliche_Daten!$U$14,IF(C19=1,Persönliche_Daten!$V$14,0))))</f>
        <v>0</v>
      </c>
      <c r="AC19" s="397"/>
      <c r="AD19" s="369">
        <f t="shared" si="1"/>
        <v>0</v>
      </c>
      <c r="AE19" s="370"/>
      <c r="AF19" s="371">
        <f t="shared" si="4"/>
        <v>0</v>
      </c>
      <c r="AG19" s="372"/>
      <c r="AH19" s="108">
        <f t="shared" si="2"/>
        <v>0</v>
      </c>
      <c r="AI19" s="105">
        <f t="shared" si="3"/>
        <v>0</v>
      </c>
      <c r="AJ19" s="12">
        <f t="shared" si="5"/>
        <v>0</v>
      </c>
      <c r="AK19" s="204">
        <f t="shared" si="26"/>
        <v>0</v>
      </c>
      <c r="AL19" s="205"/>
      <c r="AM19" s="205"/>
      <c r="AN19" s="205"/>
      <c r="AO19" s="393"/>
      <c r="AP19" s="393"/>
      <c r="AR19" s="207"/>
      <c r="AV19" s="1">
        <f>IF(AND(K19&gt;0,M19=K19),Persönliche_Daten!$AI$5,0)</f>
        <v>0</v>
      </c>
      <c r="AW19" s="209">
        <f t="shared" si="6"/>
        <v>0</v>
      </c>
      <c r="AX19" s="209">
        <f>IF(AND(L19&gt;6,L19&lt;9.01),L19-Persönliche_Daten!$AG$5,0)</f>
        <v>0</v>
      </c>
      <c r="AY19" s="209">
        <f>IF(L19&gt;9,L19-Persönliche_Daten!$AH$5,0)</f>
        <v>0</v>
      </c>
      <c r="AZ19" s="209">
        <f t="shared" si="7"/>
        <v>0</v>
      </c>
      <c r="BA19" s="209">
        <f t="shared" si="8"/>
        <v>0</v>
      </c>
      <c r="BB19" s="209">
        <f>IF(AND(O19&gt;6,O19&lt;9.01),O19-Persönliche_Daten!$AG$5,0)</f>
        <v>0</v>
      </c>
      <c r="BC19" s="209">
        <f>IF(O19&gt;9,O19-Persönliche_Daten!$AH$5,0)</f>
        <v>0</v>
      </c>
      <c r="BD19" s="209">
        <f t="shared" si="9"/>
        <v>0</v>
      </c>
      <c r="BE19" s="209">
        <f t="shared" si="10"/>
        <v>0</v>
      </c>
      <c r="BF19" s="209">
        <f t="shared" si="11"/>
        <v>0</v>
      </c>
      <c r="BG19" s="209"/>
      <c r="BH19" s="208"/>
      <c r="BI19" s="208">
        <f t="shared" si="12"/>
        <v>0</v>
      </c>
      <c r="BJ19" s="208">
        <f>IF(AND(R19&gt;6,R19&lt;9.01),R19-Persönliche_Daten!$AG$5,0)</f>
        <v>0</v>
      </c>
      <c r="BK19" s="208">
        <f>IF(R19&gt;9,R19-Persönliche_Daten!$AH$5,0)</f>
        <v>0</v>
      </c>
      <c r="BL19" s="208">
        <f t="shared" si="13"/>
        <v>0</v>
      </c>
      <c r="BM19" s="208">
        <f t="shared" si="14"/>
        <v>0</v>
      </c>
      <c r="BN19" s="208">
        <f>IF(AND(U19&gt;6,U19&lt;9.01),U19-Persönliche_Daten!$AG$5,0)</f>
        <v>0</v>
      </c>
      <c r="BO19" s="208">
        <f>IF(U19&gt;9,U19-Persönliche_Daten!$AH$5,0)</f>
        <v>0</v>
      </c>
      <c r="BP19" s="208">
        <f t="shared" si="15"/>
        <v>0</v>
      </c>
      <c r="BQ19" s="208">
        <f t="shared" si="16"/>
        <v>0</v>
      </c>
      <c r="BR19" s="208">
        <f t="shared" si="17"/>
        <v>0</v>
      </c>
    </row>
    <row r="20" spans="2:70" s="1" customFormat="1" ht="21.75" customHeight="1" x14ac:dyDescent="0.25">
      <c r="B20" s="59">
        <f t="shared" si="18"/>
        <v>46211</v>
      </c>
      <c r="C20" s="60">
        <f t="shared" si="19"/>
        <v>4</v>
      </c>
      <c r="D20" s="210">
        <f t="shared" si="20"/>
        <v>46211</v>
      </c>
      <c r="E20" s="211"/>
      <c r="F20" s="6"/>
      <c r="G20" s="6"/>
      <c r="H20" s="114"/>
      <c r="I20" s="203"/>
      <c r="J20" s="96"/>
      <c r="K20" s="7"/>
      <c r="L20" s="105">
        <f t="shared" si="21"/>
        <v>0</v>
      </c>
      <c r="M20" s="91"/>
      <c r="N20" s="8"/>
      <c r="O20" s="105">
        <f t="shared" si="22"/>
        <v>0</v>
      </c>
      <c r="P20" s="96"/>
      <c r="Q20" s="7"/>
      <c r="R20" s="105">
        <f t="shared" si="27"/>
        <v>0</v>
      </c>
      <c r="S20" s="91"/>
      <c r="T20" s="8"/>
      <c r="U20" s="105">
        <f t="shared" si="24"/>
        <v>0</v>
      </c>
      <c r="V20" s="367">
        <f>IF(D20=Persönliche_Daten!$D$24,Persönliche_Daten!$H$24,IF(D20=Persönliche_Daten!$D$26,Persönliche_Daten!$H$26,IF(BF20&gt;0,0,IF(C20=2,Persönliche_Daten!$G$14,IF(C20=3,Persönliche_Daten!$H$14,IF(C20=4,Persönliche_Daten!$I$14,IF(C20=5,Persönliche_Daten!$J$14,IF(C20=6,Persönliche_Daten!$K$14))))))+IF(C20=7,Persönliche_Daten!$L$14,IF(C20=1,Persönliche_Daten!$M$14,0))))</f>
        <v>0</v>
      </c>
      <c r="W20" s="397"/>
      <c r="X20" s="369">
        <f t="shared" si="0"/>
        <v>0</v>
      </c>
      <c r="Y20" s="370"/>
      <c r="Z20" s="371">
        <f t="shared" si="25"/>
        <v>0</v>
      </c>
      <c r="AA20" s="372"/>
      <c r="AB20" s="367">
        <f>IF(D20=Persönliche_Daten!$D$24,Persönliche_Daten!$H$24,IF(D20=Persönliche_Daten!$D$26,0,IF(BF20&gt;0,0,IF(C20=2,Persönliche_Daten!$P$14,IF(C20=3,Persönliche_Daten!$Q$14,IF(C20=4,Persönliche_Daten!$R$14,IF(C20=5,Persönliche_Daten!$S$14,IF(C20=6,Persönliche_Daten!$T$14))))))+IF(C20=7,Persönliche_Daten!$U$14,IF(C20=1,Persönliche_Daten!$V$14,0))))</f>
        <v>0</v>
      </c>
      <c r="AC20" s="397"/>
      <c r="AD20" s="369">
        <f t="shared" si="1"/>
        <v>0</v>
      </c>
      <c r="AE20" s="370"/>
      <c r="AF20" s="371">
        <f t="shared" si="4"/>
        <v>0</v>
      </c>
      <c r="AG20" s="372"/>
      <c r="AH20" s="108">
        <f t="shared" si="2"/>
        <v>0</v>
      </c>
      <c r="AI20" s="105">
        <f t="shared" si="3"/>
        <v>0</v>
      </c>
      <c r="AJ20" s="12">
        <f t="shared" si="5"/>
        <v>0</v>
      </c>
      <c r="AK20" s="204">
        <f t="shared" si="26"/>
        <v>0</v>
      </c>
      <c r="AL20" s="205"/>
      <c r="AM20" s="205"/>
      <c r="AN20" s="205"/>
      <c r="AO20" s="393"/>
      <c r="AP20" s="393"/>
      <c r="AR20" s="207"/>
      <c r="AV20" s="1">
        <f>IF(AND(K20&gt;0,M20=K20),Persönliche_Daten!$AI$5,0)</f>
        <v>0</v>
      </c>
      <c r="AW20" s="209">
        <f t="shared" si="6"/>
        <v>0</v>
      </c>
      <c r="AX20" s="209">
        <f>IF(AND(L20&gt;6,L20&lt;9.01),L20-Persönliche_Daten!$AG$5,0)</f>
        <v>0</v>
      </c>
      <c r="AY20" s="209">
        <f>IF(L20&gt;9,L20-Persönliche_Daten!$AH$5,0)</f>
        <v>0</v>
      </c>
      <c r="AZ20" s="209">
        <f t="shared" si="7"/>
        <v>0</v>
      </c>
      <c r="BA20" s="209">
        <f t="shared" si="8"/>
        <v>0</v>
      </c>
      <c r="BB20" s="209">
        <f>IF(AND(O20&gt;6,O20&lt;9.01),O20-Persönliche_Daten!$AG$5,0)</f>
        <v>0</v>
      </c>
      <c r="BC20" s="209">
        <f>IF(O20&gt;9,O20-Persönliche_Daten!$AH$5,0)</f>
        <v>0</v>
      </c>
      <c r="BD20" s="209">
        <f t="shared" si="9"/>
        <v>0</v>
      </c>
      <c r="BE20" s="209">
        <f t="shared" si="10"/>
        <v>0</v>
      </c>
      <c r="BF20" s="209">
        <f t="shared" si="11"/>
        <v>0</v>
      </c>
      <c r="BG20" s="209"/>
      <c r="BH20" s="208"/>
      <c r="BI20" s="208">
        <f t="shared" si="12"/>
        <v>0</v>
      </c>
      <c r="BJ20" s="208">
        <f>IF(AND(R20&gt;6,R20&lt;9.01),R20-Persönliche_Daten!$AG$5,0)</f>
        <v>0</v>
      </c>
      <c r="BK20" s="208">
        <f>IF(R20&gt;9,R20-Persönliche_Daten!$AH$5,0)</f>
        <v>0</v>
      </c>
      <c r="BL20" s="208">
        <f t="shared" si="13"/>
        <v>0</v>
      </c>
      <c r="BM20" s="208">
        <f t="shared" si="14"/>
        <v>0</v>
      </c>
      <c r="BN20" s="208">
        <f>IF(AND(U20&gt;6,U20&lt;9.01),U20-Persönliche_Daten!$AG$5,0)</f>
        <v>0</v>
      </c>
      <c r="BO20" s="208">
        <f>IF(U20&gt;9,U20-Persönliche_Daten!$AH$5,0)</f>
        <v>0</v>
      </c>
      <c r="BP20" s="208">
        <f t="shared" si="15"/>
        <v>0</v>
      </c>
      <c r="BQ20" s="208">
        <f t="shared" si="16"/>
        <v>0</v>
      </c>
      <c r="BR20" s="208">
        <f t="shared" si="17"/>
        <v>0</v>
      </c>
    </row>
    <row r="21" spans="2:70" s="1" customFormat="1" ht="21.75" customHeight="1" x14ac:dyDescent="0.25">
      <c r="B21" s="59">
        <f t="shared" si="18"/>
        <v>46212</v>
      </c>
      <c r="C21" s="60">
        <f t="shared" si="19"/>
        <v>5</v>
      </c>
      <c r="D21" s="210">
        <f t="shared" si="20"/>
        <v>46212</v>
      </c>
      <c r="E21" s="211"/>
      <c r="F21" s="6"/>
      <c r="G21" s="6"/>
      <c r="H21" s="114"/>
      <c r="I21" s="203"/>
      <c r="J21" s="96"/>
      <c r="K21" s="7"/>
      <c r="L21" s="105">
        <f t="shared" si="21"/>
        <v>0</v>
      </c>
      <c r="M21" s="91"/>
      <c r="N21" s="8"/>
      <c r="O21" s="105">
        <f t="shared" si="22"/>
        <v>0</v>
      </c>
      <c r="P21" s="96"/>
      <c r="Q21" s="7"/>
      <c r="R21" s="105">
        <f t="shared" si="27"/>
        <v>0</v>
      </c>
      <c r="S21" s="91"/>
      <c r="T21" s="8"/>
      <c r="U21" s="105">
        <f t="shared" si="24"/>
        <v>0</v>
      </c>
      <c r="V21" s="367">
        <f>IF(D21=Persönliche_Daten!$D$24,Persönliche_Daten!$H$24,IF(D21=Persönliche_Daten!$D$26,Persönliche_Daten!$H$26,IF(BF21&gt;0,0,IF(C21=2,Persönliche_Daten!$G$14,IF(C21=3,Persönliche_Daten!$H$14,IF(C21=4,Persönliche_Daten!$I$14,IF(C21=5,Persönliche_Daten!$J$14,IF(C21=6,Persönliche_Daten!$K$14))))))+IF(C21=7,Persönliche_Daten!$L$14,IF(C21=1,Persönliche_Daten!$M$14,0))))</f>
        <v>0</v>
      </c>
      <c r="W21" s="397"/>
      <c r="X21" s="369">
        <f t="shared" si="0"/>
        <v>0</v>
      </c>
      <c r="Y21" s="370"/>
      <c r="Z21" s="371">
        <f t="shared" si="25"/>
        <v>0</v>
      </c>
      <c r="AA21" s="372"/>
      <c r="AB21" s="367">
        <f>IF(D21=Persönliche_Daten!$D$24,Persönliche_Daten!$H$24,IF(D21=Persönliche_Daten!$D$26,0,IF(BF21&gt;0,0,IF(C21=2,Persönliche_Daten!$P$14,IF(C21=3,Persönliche_Daten!$Q$14,IF(C21=4,Persönliche_Daten!$R$14,IF(C21=5,Persönliche_Daten!$S$14,IF(C21=6,Persönliche_Daten!$T$14))))))+IF(C21=7,Persönliche_Daten!$U$14,IF(C21=1,Persönliche_Daten!$V$14,0))))</f>
        <v>0</v>
      </c>
      <c r="AC21" s="397"/>
      <c r="AD21" s="369">
        <f t="shared" si="1"/>
        <v>0</v>
      </c>
      <c r="AE21" s="370"/>
      <c r="AF21" s="371">
        <f t="shared" si="4"/>
        <v>0</v>
      </c>
      <c r="AG21" s="372"/>
      <c r="AH21" s="108">
        <f>Z21+AF21</f>
        <v>0</v>
      </c>
      <c r="AI21" s="105">
        <f t="shared" si="3"/>
        <v>0</v>
      </c>
      <c r="AJ21" s="12">
        <f t="shared" si="5"/>
        <v>0</v>
      </c>
      <c r="AK21" s="204">
        <f t="shared" si="26"/>
        <v>0</v>
      </c>
      <c r="AL21" s="205"/>
      <c r="AM21" s="205"/>
      <c r="AN21" s="205"/>
      <c r="AO21" s="393"/>
      <c r="AP21" s="393"/>
      <c r="AR21" s="207"/>
      <c r="AV21" s="1">
        <f>IF(AND(K21&gt;0,M21=K21),Persönliche_Daten!$AI$5,0)</f>
        <v>0</v>
      </c>
      <c r="AW21" s="209">
        <f t="shared" si="6"/>
        <v>0</v>
      </c>
      <c r="AX21" s="209">
        <f>IF(AND(L21&gt;6,L21&lt;9.01),L21-Persönliche_Daten!$AG$5,0)</f>
        <v>0</v>
      </c>
      <c r="AY21" s="209">
        <f>IF(L21&gt;9,L21-Persönliche_Daten!$AH$5,0)</f>
        <v>0</v>
      </c>
      <c r="AZ21" s="209">
        <f t="shared" si="7"/>
        <v>0</v>
      </c>
      <c r="BA21" s="209">
        <f t="shared" si="8"/>
        <v>0</v>
      </c>
      <c r="BB21" s="209">
        <f>IF(AND(O21&gt;6,O21&lt;9.01),O21-Persönliche_Daten!$AG$5,0)</f>
        <v>0</v>
      </c>
      <c r="BC21" s="209">
        <f>IF(O21&gt;9,O21-Persönliche_Daten!$AH$5,0)</f>
        <v>0</v>
      </c>
      <c r="BD21" s="209">
        <f t="shared" si="9"/>
        <v>0</v>
      </c>
      <c r="BE21" s="209">
        <f t="shared" si="10"/>
        <v>0</v>
      </c>
      <c r="BF21" s="209">
        <f t="shared" si="11"/>
        <v>0</v>
      </c>
      <c r="BG21" s="209"/>
      <c r="BH21" s="208"/>
      <c r="BI21" s="208">
        <f t="shared" si="12"/>
        <v>0</v>
      </c>
      <c r="BJ21" s="208">
        <f>IF(AND(R21&gt;6,R21&lt;9.01),R21-Persönliche_Daten!$AG$5,0)</f>
        <v>0</v>
      </c>
      <c r="BK21" s="208">
        <f>IF(R21&gt;9,R21-Persönliche_Daten!$AH$5,0)</f>
        <v>0</v>
      </c>
      <c r="BL21" s="208">
        <f t="shared" si="13"/>
        <v>0</v>
      </c>
      <c r="BM21" s="208">
        <f t="shared" si="14"/>
        <v>0</v>
      </c>
      <c r="BN21" s="208">
        <f>IF(AND(U21&gt;6,U21&lt;9.01),U21-Persönliche_Daten!$AG$5,0)</f>
        <v>0</v>
      </c>
      <c r="BO21" s="208">
        <f>IF(U21&gt;9,U21-Persönliche_Daten!$AH$5,0)</f>
        <v>0</v>
      </c>
      <c r="BP21" s="208">
        <f t="shared" si="15"/>
        <v>0</v>
      </c>
      <c r="BQ21" s="208">
        <f t="shared" si="16"/>
        <v>0</v>
      </c>
      <c r="BR21" s="208">
        <f t="shared" si="17"/>
        <v>0</v>
      </c>
    </row>
    <row r="22" spans="2:70" s="1" customFormat="1" ht="21.75" customHeight="1" x14ac:dyDescent="0.25">
      <c r="B22" s="59">
        <f t="shared" si="18"/>
        <v>46213</v>
      </c>
      <c r="C22" s="60">
        <f t="shared" si="19"/>
        <v>6</v>
      </c>
      <c r="D22" s="210">
        <f t="shared" si="20"/>
        <v>46213</v>
      </c>
      <c r="E22" s="211"/>
      <c r="F22" s="6"/>
      <c r="G22" s="6"/>
      <c r="H22" s="114"/>
      <c r="I22" s="203"/>
      <c r="J22" s="96"/>
      <c r="K22" s="7"/>
      <c r="L22" s="105">
        <f t="shared" si="21"/>
        <v>0</v>
      </c>
      <c r="M22" s="91"/>
      <c r="N22" s="8"/>
      <c r="O22" s="105">
        <f t="shared" si="22"/>
        <v>0</v>
      </c>
      <c r="P22" s="96"/>
      <c r="Q22" s="7"/>
      <c r="R22" s="105">
        <f t="shared" si="27"/>
        <v>0</v>
      </c>
      <c r="S22" s="91"/>
      <c r="T22" s="8"/>
      <c r="U22" s="105">
        <f t="shared" si="24"/>
        <v>0</v>
      </c>
      <c r="V22" s="367">
        <f>IF(D22=Persönliche_Daten!$D$24,Persönliche_Daten!$H$24,IF(D22=Persönliche_Daten!$D$26,Persönliche_Daten!$H$26,IF(BF22&gt;0,0,IF(C22=2,Persönliche_Daten!$G$14,IF(C22=3,Persönliche_Daten!$H$14,IF(C22=4,Persönliche_Daten!$I$14,IF(C22=5,Persönliche_Daten!$J$14,IF(C22=6,Persönliche_Daten!$K$14))))))+IF(C22=7,Persönliche_Daten!$L$14,IF(C22=1,Persönliche_Daten!$M$14,0))))</f>
        <v>0</v>
      </c>
      <c r="W22" s="397"/>
      <c r="X22" s="369">
        <f t="shared" si="0"/>
        <v>0</v>
      </c>
      <c r="Y22" s="370"/>
      <c r="Z22" s="371">
        <f t="shared" si="25"/>
        <v>0</v>
      </c>
      <c r="AA22" s="372"/>
      <c r="AB22" s="367">
        <f>IF(D22=Persönliche_Daten!$D$24,Persönliche_Daten!$H$24,IF(D22=Persönliche_Daten!$D$26,0,IF(BF22&gt;0,0,IF(C22=2,Persönliche_Daten!$P$14,IF(C22=3,Persönliche_Daten!$Q$14,IF(C22=4,Persönliche_Daten!$R$14,IF(C22=5,Persönliche_Daten!$S$14,IF(C22=6,Persönliche_Daten!$T$14))))))+IF(C22=7,Persönliche_Daten!$U$14,IF(C22=1,Persönliche_Daten!$V$14,0))))</f>
        <v>0</v>
      </c>
      <c r="AC22" s="397"/>
      <c r="AD22" s="369">
        <f t="shared" si="1"/>
        <v>0</v>
      </c>
      <c r="AE22" s="370"/>
      <c r="AF22" s="371">
        <f t="shared" si="4"/>
        <v>0</v>
      </c>
      <c r="AG22" s="372"/>
      <c r="AH22" s="108">
        <f t="shared" si="2"/>
        <v>0</v>
      </c>
      <c r="AI22" s="105">
        <f t="shared" si="3"/>
        <v>0</v>
      </c>
      <c r="AJ22" s="12">
        <f t="shared" si="5"/>
        <v>0</v>
      </c>
      <c r="AK22" s="204">
        <f t="shared" si="26"/>
        <v>0</v>
      </c>
      <c r="AL22" s="205"/>
      <c r="AM22" s="205"/>
      <c r="AN22" s="205"/>
      <c r="AO22" s="393"/>
      <c r="AP22" s="393"/>
      <c r="AR22" s="207"/>
      <c r="AV22" s="1">
        <f>IF(AND(K22&gt;0,M22=K22),Persönliche_Daten!$AI$5,0)</f>
        <v>0</v>
      </c>
      <c r="AW22" s="209">
        <f t="shared" si="6"/>
        <v>0</v>
      </c>
      <c r="AX22" s="209">
        <f>IF(AND(L22&gt;6,L22&lt;9.01),L22-Persönliche_Daten!$AG$5,0)</f>
        <v>0</v>
      </c>
      <c r="AY22" s="209">
        <f>IF(L22&gt;9,L22-Persönliche_Daten!$AH$5,0)</f>
        <v>0</v>
      </c>
      <c r="AZ22" s="209">
        <f t="shared" si="7"/>
        <v>0</v>
      </c>
      <c r="BA22" s="209">
        <f t="shared" si="8"/>
        <v>0</v>
      </c>
      <c r="BB22" s="209">
        <f>IF(AND(O22&gt;6,O22&lt;9.01),O22-Persönliche_Daten!$AG$5,0)</f>
        <v>0</v>
      </c>
      <c r="BC22" s="209">
        <f>IF(O22&gt;9,O22-Persönliche_Daten!$AH$5,0)</f>
        <v>0</v>
      </c>
      <c r="BD22" s="209">
        <f t="shared" si="9"/>
        <v>0</v>
      </c>
      <c r="BE22" s="209">
        <f t="shared" si="10"/>
        <v>0</v>
      </c>
      <c r="BF22" s="209">
        <f t="shared" si="11"/>
        <v>0</v>
      </c>
      <c r="BG22" s="209"/>
      <c r="BH22" s="208"/>
      <c r="BI22" s="208">
        <f t="shared" si="12"/>
        <v>0</v>
      </c>
      <c r="BJ22" s="208">
        <f>IF(AND(R22&gt;6,R22&lt;9.01),R22-Persönliche_Daten!$AG$5,0)</f>
        <v>0</v>
      </c>
      <c r="BK22" s="208">
        <f>IF(R22&gt;9,R22-Persönliche_Daten!$AH$5,0)</f>
        <v>0</v>
      </c>
      <c r="BL22" s="208">
        <f t="shared" si="13"/>
        <v>0</v>
      </c>
      <c r="BM22" s="208">
        <f t="shared" si="14"/>
        <v>0</v>
      </c>
      <c r="BN22" s="208">
        <f>IF(AND(U22&gt;6,U22&lt;9.01),U22-Persönliche_Daten!$AG$5,0)</f>
        <v>0</v>
      </c>
      <c r="BO22" s="208">
        <f>IF(U22&gt;9,U22-Persönliche_Daten!$AH$5,0)</f>
        <v>0</v>
      </c>
      <c r="BP22" s="208">
        <f t="shared" si="15"/>
        <v>0</v>
      </c>
      <c r="BQ22" s="208">
        <f t="shared" si="16"/>
        <v>0</v>
      </c>
      <c r="BR22" s="208">
        <f t="shared" si="17"/>
        <v>0</v>
      </c>
    </row>
    <row r="23" spans="2:70" s="1" customFormat="1" ht="21.75" customHeight="1" x14ac:dyDescent="0.25">
      <c r="B23" s="59">
        <f t="shared" si="18"/>
        <v>46214</v>
      </c>
      <c r="C23" s="60">
        <f t="shared" si="19"/>
        <v>7</v>
      </c>
      <c r="D23" s="210">
        <f t="shared" si="20"/>
        <v>46214</v>
      </c>
      <c r="E23" s="211"/>
      <c r="F23" s="6"/>
      <c r="G23" s="6"/>
      <c r="H23" s="114"/>
      <c r="I23" s="203"/>
      <c r="J23" s="96"/>
      <c r="K23" s="7"/>
      <c r="L23" s="105">
        <f t="shared" si="21"/>
        <v>0</v>
      </c>
      <c r="M23" s="91"/>
      <c r="N23" s="8"/>
      <c r="O23" s="105">
        <f t="shared" si="22"/>
        <v>0</v>
      </c>
      <c r="P23" s="96"/>
      <c r="Q23" s="7"/>
      <c r="R23" s="105">
        <f t="shared" si="27"/>
        <v>0</v>
      </c>
      <c r="S23" s="91"/>
      <c r="T23" s="8"/>
      <c r="U23" s="105">
        <f t="shared" si="24"/>
        <v>0</v>
      </c>
      <c r="V23" s="367">
        <f>IF(D23=Persönliche_Daten!$D$24,Persönliche_Daten!$H$24,IF(D23=Persönliche_Daten!$D$26,Persönliche_Daten!$H$26,IF(BF23&gt;0,0,IF(C23=2,Persönliche_Daten!$G$14,IF(C23=3,Persönliche_Daten!$H$14,IF(C23=4,Persönliche_Daten!$I$14,IF(C23=5,Persönliche_Daten!$J$14,IF(C23=6,Persönliche_Daten!$K$14))))))+IF(C23=7,Persönliche_Daten!$L$14,IF(C23=1,Persönliche_Daten!$M$14,0))))</f>
        <v>0</v>
      </c>
      <c r="W23" s="397"/>
      <c r="X23" s="369">
        <f t="shared" si="0"/>
        <v>0</v>
      </c>
      <c r="Y23" s="370"/>
      <c r="Z23" s="371">
        <f t="shared" si="25"/>
        <v>0</v>
      </c>
      <c r="AA23" s="372"/>
      <c r="AB23" s="367">
        <f>IF(D23=Persönliche_Daten!$D$24,Persönliche_Daten!$H$24,IF(D23=Persönliche_Daten!$D$26,0,IF(BF23&gt;0,0,IF(C23=2,Persönliche_Daten!$P$14,IF(C23=3,Persönliche_Daten!$Q$14,IF(C23=4,Persönliche_Daten!$R$14,IF(C23=5,Persönliche_Daten!$S$14,IF(C23=6,Persönliche_Daten!$T$14))))))+IF(C23=7,Persönliche_Daten!$U$14,IF(C23=1,Persönliche_Daten!$V$14,0))))</f>
        <v>0</v>
      </c>
      <c r="AC23" s="397"/>
      <c r="AD23" s="369">
        <f t="shared" si="1"/>
        <v>0</v>
      </c>
      <c r="AE23" s="370"/>
      <c r="AF23" s="371">
        <f t="shared" si="4"/>
        <v>0</v>
      </c>
      <c r="AG23" s="372"/>
      <c r="AH23" s="108">
        <f t="shared" si="2"/>
        <v>0</v>
      </c>
      <c r="AI23" s="105">
        <f t="shared" si="3"/>
        <v>0</v>
      </c>
      <c r="AJ23" s="12">
        <f t="shared" si="5"/>
        <v>0</v>
      </c>
      <c r="AK23" s="204">
        <f t="shared" si="26"/>
        <v>0</v>
      </c>
      <c r="AL23" s="205"/>
      <c r="AM23" s="205"/>
      <c r="AN23" s="205"/>
      <c r="AO23" s="393"/>
      <c r="AP23" s="393"/>
      <c r="AR23" s="207"/>
      <c r="AV23" s="1">
        <f>IF(AND(K23&gt;0,M23=K23),Persönliche_Daten!$AI$5,0)</f>
        <v>0</v>
      </c>
      <c r="AW23" s="209">
        <f t="shared" si="6"/>
        <v>0</v>
      </c>
      <c r="AX23" s="209">
        <f>IF(AND(L23&gt;6,L23&lt;9.01),L23-Persönliche_Daten!$AG$5,0)</f>
        <v>0</v>
      </c>
      <c r="AY23" s="209">
        <f>IF(L23&gt;9,L23-Persönliche_Daten!$AH$5,0)</f>
        <v>0</v>
      </c>
      <c r="AZ23" s="209">
        <f t="shared" si="7"/>
        <v>0</v>
      </c>
      <c r="BA23" s="209">
        <f t="shared" si="8"/>
        <v>0</v>
      </c>
      <c r="BB23" s="209">
        <f>IF(AND(O23&gt;6,O23&lt;9.01),O23-Persönliche_Daten!$AG$5,0)</f>
        <v>0</v>
      </c>
      <c r="BC23" s="209">
        <f>IF(O23&gt;9,O23-Persönliche_Daten!$AH$5,0)</f>
        <v>0</v>
      </c>
      <c r="BD23" s="209">
        <f t="shared" si="9"/>
        <v>0</v>
      </c>
      <c r="BE23" s="209">
        <f t="shared" si="10"/>
        <v>0</v>
      </c>
      <c r="BF23" s="209">
        <f t="shared" si="11"/>
        <v>0</v>
      </c>
      <c r="BG23" s="209"/>
      <c r="BH23" s="208"/>
      <c r="BI23" s="208">
        <f t="shared" si="12"/>
        <v>0</v>
      </c>
      <c r="BJ23" s="208">
        <f>IF(AND(R23&gt;6,R23&lt;9.01),R23-Persönliche_Daten!$AG$5,0)</f>
        <v>0</v>
      </c>
      <c r="BK23" s="208">
        <f>IF(R23&gt;9,R23-Persönliche_Daten!$AH$5,0)</f>
        <v>0</v>
      </c>
      <c r="BL23" s="208">
        <f t="shared" si="13"/>
        <v>0</v>
      </c>
      <c r="BM23" s="208">
        <f t="shared" si="14"/>
        <v>0</v>
      </c>
      <c r="BN23" s="208">
        <f>IF(AND(U23&gt;6,U23&lt;9.01),U23-Persönliche_Daten!$AG$5,0)</f>
        <v>0</v>
      </c>
      <c r="BO23" s="208">
        <f>IF(U23&gt;9,U23-Persönliche_Daten!$AH$5,0)</f>
        <v>0</v>
      </c>
      <c r="BP23" s="208">
        <f t="shared" si="15"/>
        <v>0</v>
      </c>
      <c r="BQ23" s="208">
        <f t="shared" si="16"/>
        <v>0</v>
      </c>
      <c r="BR23" s="208">
        <f t="shared" si="17"/>
        <v>0</v>
      </c>
    </row>
    <row r="24" spans="2:70" s="1" customFormat="1" ht="21.75" customHeight="1" x14ac:dyDescent="0.25">
      <c r="B24" s="59">
        <f t="shared" si="18"/>
        <v>46215</v>
      </c>
      <c r="C24" s="60">
        <f t="shared" si="19"/>
        <v>1</v>
      </c>
      <c r="D24" s="210">
        <f t="shared" si="20"/>
        <v>46215</v>
      </c>
      <c r="E24" s="211"/>
      <c r="F24" s="6"/>
      <c r="G24" s="6"/>
      <c r="H24" s="114"/>
      <c r="I24" s="203"/>
      <c r="J24" s="96"/>
      <c r="K24" s="7"/>
      <c r="L24" s="105">
        <f t="shared" si="21"/>
        <v>0</v>
      </c>
      <c r="M24" s="91"/>
      <c r="N24" s="8"/>
      <c r="O24" s="105">
        <f t="shared" si="22"/>
        <v>0</v>
      </c>
      <c r="P24" s="96"/>
      <c r="Q24" s="7"/>
      <c r="R24" s="105">
        <f t="shared" si="27"/>
        <v>0</v>
      </c>
      <c r="S24" s="91"/>
      <c r="T24" s="8"/>
      <c r="U24" s="105">
        <f t="shared" si="24"/>
        <v>0</v>
      </c>
      <c r="V24" s="367">
        <f>IF(D24=Persönliche_Daten!$D$24,Persönliche_Daten!$H$24,IF(D24=Persönliche_Daten!$D$26,Persönliche_Daten!$H$26,IF(BF24&gt;0,0,IF(C24=2,Persönliche_Daten!$G$14,IF(C24=3,Persönliche_Daten!$H$14,IF(C24=4,Persönliche_Daten!$I$14,IF(C24=5,Persönliche_Daten!$J$14,IF(C24=6,Persönliche_Daten!$K$14))))))+IF(C24=7,Persönliche_Daten!$L$14,IF(C24=1,Persönliche_Daten!$M$14,0))))</f>
        <v>0</v>
      </c>
      <c r="W24" s="397"/>
      <c r="X24" s="369">
        <f t="shared" si="0"/>
        <v>0</v>
      </c>
      <c r="Y24" s="370"/>
      <c r="Z24" s="371">
        <f t="shared" si="25"/>
        <v>0</v>
      </c>
      <c r="AA24" s="372"/>
      <c r="AB24" s="367">
        <f>IF(D24=Persönliche_Daten!$D$24,Persönliche_Daten!$H$24,IF(D24=Persönliche_Daten!$D$26,0,IF(BF24&gt;0,0,IF(C24=2,Persönliche_Daten!$P$14,IF(C24=3,Persönliche_Daten!$Q$14,IF(C24=4,Persönliche_Daten!$R$14,IF(C24=5,Persönliche_Daten!$S$14,IF(C24=6,Persönliche_Daten!$T$14))))))+IF(C24=7,Persönliche_Daten!$U$14,IF(C24=1,Persönliche_Daten!$V$14,0))))</f>
        <v>0</v>
      </c>
      <c r="AC24" s="397"/>
      <c r="AD24" s="369">
        <f t="shared" si="1"/>
        <v>0</v>
      </c>
      <c r="AE24" s="370"/>
      <c r="AF24" s="371">
        <f t="shared" si="4"/>
        <v>0</v>
      </c>
      <c r="AG24" s="372"/>
      <c r="AH24" s="108">
        <f t="shared" si="2"/>
        <v>0</v>
      </c>
      <c r="AI24" s="105">
        <f t="shared" si="3"/>
        <v>0</v>
      </c>
      <c r="AJ24" s="12">
        <f t="shared" si="5"/>
        <v>0</v>
      </c>
      <c r="AK24" s="204">
        <f t="shared" si="26"/>
        <v>0</v>
      </c>
      <c r="AL24" s="205"/>
      <c r="AM24" s="205"/>
      <c r="AN24" s="205"/>
      <c r="AO24" s="393"/>
      <c r="AP24" s="393"/>
      <c r="AR24" s="207"/>
      <c r="AV24" s="1">
        <f>IF(AND(K24&gt;0,M24=K24),Persönliche_Daten!$AI$5,0)</f>
        <v>0</v>
      </c>
      <c r="AW24" s="209">
        <f t="shared" si="6"/>
        <v>0</v>
      </c>
      <c r="AX24" s="209">
        <f>IF(AND(L24&gt;6,L24&lt;9.01),L24-Persönliche_Daten!$AG$5,0)</f>
        <v>0</v>
      </c>
      <c r="AY24" s="209">
        <f>IF(L24&gt;9,L24-Persönliche_Daten!$AH$5,0)</f>
        <v>0</v>
      </c>
      <c r="AZ24" s="209">
        <f t="shared" si="7"/>
        <v>0</v>
      </c>
      <c r="BA24" s="209">
        <f t="shared" si="8"/>
        <v>0</v>
      </c>
      <c r="BB24" s="209">
        <f>IF(AND(O24&gt;6,O24&lt;9.01),O24-Persönliche_Daten!$AG$5,0)</f>
        <v>0</v>
      </c>
      <c r="BC24" s="209">
        <f>IF(O24&gt;9,O24-Persönliche_Daten!$AH$5,0)</f>
        <v>0</v>
      </c>
      <c r="BD24" s="209">
        <f t="shared" si="9"/>
        <v>0</v>
      </c>
      <c r="BE24" s="209">
        <f t="shared" si="10"/>
        <v>0</v>
      </c>
      <c r="BF24" s="209">
        <f t="shared" si="11"/>
        <v>0</v>
      </c>
      <c r="BG24" s="209"/>
      <c r="BH24" s="208"/>
      <c r="BI24" s="208">
        <f t="shared" si="12"/>
        <v>0</v>
      </c>
      <c r="BJ24" s="208">
        <f>IF(AND(R24&gt;6,R24&lt;9.01),R24-Persönliche_Daten!$AG$5,0)</f>
        <v>0</v>
      </c>
      <c r="BK24" s="208">
        <f>IF(R24&gt;9,R24-Persönliche_Daten!$AH$5,0)</f>
        <v>0</v>
      </c>
      <c r="BL24" s="208">
        <f t="shared" si="13"/>
        <v>0</v>
      </c>
      <c r="BM24" s="208">
        <f t="shared" si="14"/>
        <v>0</v>
      </c>
      <c r="BN24" s="208">
        <f>IF(AND(U24&gt;6,U24&lt;9.01),U24-Persönliche_Daten!$AG$5,0)</f>
        <v>0</v>
      </c>
      <c r="BO24" s="208">
        <f>IF(U24&gt;9,U24-Persönliche_Daten!$AH$5,0)</f>
        <v>0</v>
      </c>
      <c r="BP24" s="208">
        <f t="shared" si="15"/>
        <v>0</v>
      </c>
      <c r="BQ24" s="208">
        <f t="shared" si="16"/>
        <v>0</v>
      </c>
      <c r="BR24" s="208">
        <f t="shared" si="17"/>
        <v>0</v>
      </c>
    </row>
    <row r="25" spans="2:70" s="1" customFormat="1" ht="21.75" customHeight="1" x14ac:dyDescent="0.25">
      <c r="B25" s="59">
        <f t="shared" si="18"/>
        <v>46216</v>
      </c>
      <c r="C25" s="60">
        <f t="shared" si="19"/>
        <v>2</v>
      </c>
      <c r="D25" s="210">
        <f t="shared" si="20"/>
        <v>46216</v>
      </c>
      <c r="E25" s="211"/>
      <c r="F25" s="6"/>
      <c r="G25" s="6"/>
      <c r="H25" s="114"/>
      <c r="I25" s="203"/>
      <c r="J25" s="96"/>
      <c r="K25" s="7"/>
      <c r="L25" s="105">
        <f t="shared" si="21"/>
        <v>0</v>
      </c>
      <c r="M25" s="91"/>
      <c r="N25" s="8"/>
      <c r="O25" s="105">
        <f t="shared" si="22"/>
        <v>0</v>
      </c>
      <c r="P25" s="96"/>
      <c r="Q25" s="7"/>
      <c r="R25" s="105">
        <f t="shared" si="27"/>
        <v>0</v>
      </c>
      <c r="S25" s="91"/>
      <c r="T25" s="8"/>
      <c r="U25" s="105">
        <f t="shared" si="24"/>
        <v>0</v>
      </c>
      <c r="V25" s="367">
        <f>IF(D25=Persönliche_Daten!$D$24,Persönliche_Daten!$H$24,IF(D25=Persönliche_Daten!$D$26,Persönliche_Daten!$H$26,IF(BF25&gt;0,0,IF(C25=2,Persönliche_Daten!$G$14,IF(C25=3,Persönliche_Daten!$H$14,IF(C25=4,Persönliche_Daten!$I$14,IF(C25=5,Persönliche_Daten!$J$14,IF(C25=6,Persönliche_Daten!$K$14))))))+IF(C25=7,Persönliche_Daten!$L$14,IF(C25=1,Persönliche_Daten!$M$14,0))))</f>
        <v>0</v>
      </c>
      <c r="W25" s="397"/>
      <c r="X25" s="369">
        <f t="shared" si="0"/>
        <v>0</v>
      </c>
      <c r="Y25" s="370"/>
      <c r="Z25" s="371">
        <f t="shared" si="25"/>
        <v>0</v>
      </c>
      <c r="AA25" s="372"/>
      <c r="AB25" s="367">
        <f>IF(D25=Persönliche_Daten!$D$24,Persönliche_Daten!$H$24,IF(D25=Persönliche_Daten!$D$26,0,IF(BF25&gt;0,0,IF(C25=2,Persönliche_Daten!$P$14,IF(C25=3,Persönliche_Daten!$Q$14,IF(C25=4,Persönliche_Daten!$R$14,IF(C25=5,Persönliche_Daten!$S$14,IF(C25=6,Persönliche_Daten!$T$14))))))+IF(C25=7,Persönliche_Daten!$U$14,IF(C25=1,Persönliche_Daten!$V$14,0))))</f>
        <v>0</v>
      </c>
      <c r="AC25" s="397"/>
      <c r="AD25" s="369">
        <f t="shared" si="1"/>
        <v>0</v>
      </c>
      <c r="AE25" s="370"/>
      <c r="AF25" s="371">
        <f t="shared" si="4"/>
        <v>0</v>
      </c>
      <c r="AG25" s="372"/>
      <c r="AH25" s="108">
        <f t="shared" si="2"/>
        <v>0</v>
      </c>
      <c r="AI25" s="105">
        <f t="shared" si="3"/>
        <v>0</v>
      </c>
      <c r="AJ25" s="12">
        <f t="shared" si="5"/>
        <v>0</v>
      </c>
      <c r="AK25" s="204">
        <f t="shared" si="26"/>
        <v>0</v>
      </c>
      <c r="AL25" s="205"/>
      <c r="AM25" s="205"/>
      <c r="AN25" s="205"/>
      <c r="AO25" s="393"/>
      <c r="AP25" s="393"/>
      <c r="AR25" s="207"/>
      <c r="AV25" s="1">
        <f>IF(AND(K25&gt;0,M25=K25),Persönliche_Daten!$AI$5,0)</f>
        <v>0</v>
      </c>
      <c r="AW25" s="209">
        <f t="shared" si="6"/>
        <v>0</v>
      </c>
      <c r="AX25" s="209">
        <f>IF(AND(L25&gt;6,L25&lt;9.01),L25-Persönliche_Daten!$AG$5,0)</f>
        <v>0</v>
      </c>
      <c r="AY25" s="209">
        <f>IF(L25&gt;9,L25-Persönliche_Daten!$AH$5,0)</f>
        <v>0</v>
      </c>
      <c r="AZ25" s="209">
        <f t="shared" si="7"/>
        <v>0</v>
      </c>
      <c r="BA25" s="209">
        <f t="shared" si="8"/>
        <v>0</v>
      </c>
      <c r="BB25" s="209">
        <f>IF(AND(O25&gt;6,O25&lt;9.01),O25-Persönliche_Daten!$AG$5,0)</f>
        <v>0</v>
      </c>
      <c r="BC25" s="209">
        <f>IF(O25&gt;9,O25-Persönliche_Daten!$AH$5,0)</f>
        <v>0</v>
      </c>
      <c r="BD25" s="209">
        <f t="shared" si="9"/>
        <v>0</v>
      </c>
      <c r="BE25" s="209">
        <f t="shared" si="10"/>
        <v>0</v>
      </c>
      <c r="BF25" s="209">
        <f t="shared" si="11"/>
        <v>0</v>
      </c>
      <c r="BG25" s="209"/>
      <c r="BH25" s="208"/>
      <c r="BI25" s="208">
        <f t="shared" si="12"/>
        <v>0</v>
      </c>
      <c r="BJ25" s="208">
        <f>IF(AND(R25&gt;6,R25&lt;9.01),R25-Persönliche_Daten!$AG$5,0)</f>
        <v>0</v>
      </c>
      <c r="BK25" s="208">
        <f>IF(R25&gt;9,R25-Persönliche_Daten!$AH$5,0)</f>
        <v>0</v>
      </c>
      <c r="BL25" s="208">
        <f t="shared" si="13"/>
        <v>0</v>
      </c>
      <c r="BM25" s="208">
        <f t="shared" si="14"/>
        <v>0</v>
      </c>
      <c r="BN25" s="208">
        <f>IF(AND(U25&gt;6,U25&lt;9.01),U25-Persönliche_Daten!$AG$5,0)</f>
        <v>0</v>
      </c>
      <c r="BO25" s="208">
        <f>IF(U25&gt;9,U25-Persönliche_Daten!$AH$5,0)</f>
        <v>0</v>
      </c>
      <c r="BP25" s="208">
        <f t="shared" si="15"/>
        <v>0</v>
      </c>
      <c r="BQ25" s="208">
        <f t="shared" si="16"/>
        <v>0</v>
      </c>
      <c r="BR25" s="208">
        <f t="shared" si="17"/>
        <v>0</v>
      </c>
    </row>
    <row r="26" spans="2:70" s="1" customFormat="1" ht="21.75" customHeight="1" x14ac:dyDescent="0.25">
      <c r="B26" s="59">
        <f t="shared" si="18"/>
        <v>46217</v>
      </c>
      <c r="C26" s="60">
        <f t="shared" si="19"/>
        <v>3</v>
      </c>
      <c r="D26" s="210">
        <f t="shared" si="20"/>
        <v>46217</v>
      </c>
      <c r="E26" s="211"/>
      <c r="F26" s="6"/>
      <c r="G26" s="6"/>
      <c r="H26" s="114"/>
      <c r="I26" s="203"/>
      <c r="J26" s="96"/>
      <c r="K26" s="7"/>
      <c r="L26" s="105">
        <f t="shared" si="21"/>
        <v>0</v>
      </c>
      <c r="M26" s="91"/>
      <c r="N26" s="8"/>
      <c r="O26" s="105">
        <f t="shared" si="22"/>
        <v>0</v>
      </c>
      <c r="P26" s="96"/>
      <c r="Q26" s="7"/>
      <c r="R26" s="105">
        <f t="shared" si="27"/>
        <v>0</v>
      </c>
      <c r="S26" s="91"/>
      <c r="T26" s="8"/>
      <c r="U26" s="105">
        <f t="shared" si="24"/>
        <v>0</v>
      </c>
      <c r="V26" s="367">
        <f>IF(D26=Persönliche_Daten!$D$24,Persönliche_Daten!$H$24,IF(D26=Persönliche_Daten!$D$26,Persönliche_Daten!$H$26,IF(BF26&gt;0,0,IF(C26=2,Persönliche_Daten!$G$14,IF(C26=3,Persönliche_Daten!$H$14,IF(C26=4,Persönliche_Daten!$I$14,IF(C26=5,Persönliche_Daten!$J$14,IF(C26=6,Persönliche_Daten!$K$14))))))+IF(C26=7,Persönliche_Daten!$L$14,IF(C26=1,Persönliche_Daten!$M$14,0))))</f>
        <v>0</v>
      </c>
      <c r="W26" s="397"/>
      <c r="X26" s="369">
        <f t="shared" si="0"/>
        <v>0</v>
      </c>
      <c r="Y26" s="370"/>
      <c r="Z26" s="371">
        <f t="shared" si="25"/>
        <v>0</v>
      </c>
      <c r="AA26" s="372"/>
      <c r="AB26" s="367">
        <f>IF(D26=Persönliche_Daten!$D$24,Persönliche_Daten!$H$24,IF(D26=Persönliche_Daten!$D$26,0,IF(BF26&gt;0,0,IF(C26=2,Persönliche_Daten!$P$14,IF(C26=3,Persönliche_Daten!$Q$14,IF(C26=4,Persönliche_Daten!$R$14,IF(C26=5,Persönliche_Daten!$S$14,IF(C26=6,Persönliche_Daten!$T$14))))))+IF(C26=7,Persönliche_Daten!$U$14,IF(C26=1,Persönliche_Daten!$V$14,0))))</f>
        <v>0</v>
      </c>
      <c r="AC26" s="397"/>
      <c r="AD26" s="369">
        <f t="shared" si="1"/>
        <v>0</v>
      </c>
      <c r="AE26" s="370"/>
      <c r="AF26" s="371">
        <f t="shared" si="4"/>
        <v>0</v>
      </c>
      <c r="AG26" s="372"/>
      <c r="AH26" s="108">
        <f t="shared" si="2"/>
        <v>0</v>
      </c>
      <c r="AI26" s="105">
        <f t="shared" si="3"/>
        <v>0</v>
      </c>
      <c r="AJ26" s="12">
        <f t="shared" si="5"/>
        <v>0</v>
      </c>
      <c r="AK26" s="204">
        <f t="shared" si="26"/>
        <v>0</v>
      </c>
      <c r="AL26" s="205"/>
      <c r="AM26" s="205"/>
      <c r="AN26" s="205"/>
      <c r="AO26" s="393"/>
      <c r="AP26" s="393"/>
      <c r="AR26" s="207"/>
      <c r="AV26" s="1">
        <f>IF(AND(K26&gt;0,M26=K26),Persönliche_Daten!$AI$5,0)</f>
        <v>0</v>
      </c>
      <c r="AW26" s="209">
        <f t="shared" si="6"/>
        <v>0</v>
      </c>
      <c r="AX26" s="209">
        <f>IF(AND(L26&gt;6,L26&lt;9.01),L26-Persönliche_Daten!$AG$5,0)</f>
        <v>0</v>
      </c>
      <c r="AY26" s="209">
        <f>IF(L26&gt;9,L26-Persönliche_Daten!$AH$5,0)</f>
        <v>0</v>
      </c>
      <c r="AZ26" s="209">
        <f t="shared" si="7"/>
        <v>0</v>
      </c>
      <c r="BA26" s="209">
        <f t="shared" si="8"/>
        <v>0</v>
      </c>
      <c r="BB26" s="209">
        <f>IF(AND(O26&gt;6,O26&lt;9.01),O26-Persönliche_Daten!$AG$5,0)</f>
        <v>0</v>
      </c>
      <c r="BC26" s="209">
        <f>IF(O26&gt;9,O26-Persönliche_Daten!$AH$5,0)</f>
        <v>0</v>
      </c>
      <c r="BD26" s="209">
        <f t="shared" si="9"/>
        <v>0</v>
      </c>
      <c r="BE26" s="209">
        <f t="shared" si="10"/>
        <v>0</v>
      </c>
      <c r="BF26" s="209">
        <f t="shared" si="11"/>
        <v>0</v>
      </c>
      <c r="BG26" s="209"/>
      <c r="BH26" s="208"/>
      <c r="BI26" s="208">
        <f t="shared" si="12"/>
        <v>0</v>
      </c>
      <c r="BJ26" s="208">
        <f>IF(AND(R26&gt;6,R26&lt;9.01),R26-Persönliche_Daten!$AG$5,0)</f>
        <v>0</v>
      </c>
      <c r="BK26" s="208">
        <f>IF(R26&gt;9,R26-Persönliche_Daten!$AH$5,0)</f>
        <v>0</v>
      </c>
      <c r="BL26" s="208">
        <f t="shared" si="13"/>
        <v>0</v>
      </c>
      <c r="BM26" s="208">
        <f t="shared" si="14"/>
        <v>0</v>
      </c>
      <c r="BN26" s="208">
        <f>IF(AND(U26&gt;6,U26&lt;9.01),U26-Persönliche_Daten!$AG$5,0)</f>
        <v>0</v>
      </c>
      <c r="BO26" s="208">
        <f>IF(U26&gt;9,U26-Persönliche_Daten!$AH$5,0)</f>
        <v>0</v>
      </c>
      <c r="BP26" s="208">
        <f t="shared" si="15"/>
        <v>0</v>
      </c>
      <c r="BQ26" s="208">
        <f t="shared" si="16"/>
        <v>0</v>
      </c>
      <c r="BR26" s="208">
        <f t="shared" si="17"/>
        <v>0</v>
      </c>
    </row>
    <row r="27" spans="2:70" s="1" customFormat="1" ht="21.75" customHeight="1" x14ac:dyDescent="0.25">
      <c r="B27" s="59">
        <f t="shared" si="18"/>
        <v>46218</v>
      </c>
      <c r="C27" s="60">
        <f t="shared" si="19"/>
        <v>4</v>
      </c>
      <c r="D27" s="210">
        <f t="shared" si="20"/>
        <v>46218</v>
      </c>
      <c r="E27" s="211"/>
      <c r="F27" s="6"/>
      <c r="G27" s="6"/>
      <c r="H27" s="114"/>
      <c r="I27" s="203"/>
      <c r="J27" s="96"/>
      <c r="K27" s="7"/>
      <c r="L27" s="105">
        <f t="shared" si="21"/>
        <v>0</v>
      </c>
      <c r="M27" s="91"/>
      <c r="N27" s="8"/>
      <c r="O27" s="105">
        <f t="shared" si="22"/>
        <v>0</v>
      </c>
      <c r="P27" s="96"/>
      <c r="Q27" s="7"/>
      <c r="R27" s="105">
        <f t="shared" si="27"/>
        <v>0</v>
      </c>
      <c r="S27" s="91"/>
      <c r="T27" s="8"/>
      <c r="U27" s="105">
        <f t="shared" si="24"/>
        <v>0</v>
      </c>
      <c r="V27" s="367">
        <f>IF(D27=Persönliche_Daten!$D$24,Persönliche_Daten!$H$24,IF(D27=Persönliche_Daten!$D$26,Persönliche_Daten!$H$26,IF(BF27&gt;0,0,IF(C27=2,Persönliche_Daten!$G$14,IF(C27=3,Persönliche_Daten!$H$14,IF(C27=4,Persönliche_Daten!$I$14,IF(C27=5,Persönliche_Daten!$J$14,IF(C27=6,Persönliche_Daten!$K$14))))))+IF(C27=7,Persönliche_Daten!$L$14,IF(C27=1,Persönliche_Daten!$M$14,0))))</f>
        <v>0</v>
      </c>
      <c r="W27" s="397"/>
      <c r="X27" s="369">
        <f t="shared" si="0"/>
        <v>0</v>
      </c>
      <c r="Y27" s="370"/>
      <c r="Z27" s="371">
        <f t="shared" si="25"/>
        <v>0</v>
      </c>
      <c r="AA27" s="372"/>
      <c r="AB27" s="367">
        <f>IF(D27=Persönliche_Daten!$D$24,Persönliche_Daten!$H$24,IF(D27=Persönliche_Daten!$D$26,0,IF(BF27&gt;0,0,IF(C27=2,Persönliche_Daten!$P$14,IF(C27=3,Persönliche_Daten!$Q$14,IF(C27=4,Persönliche_Daten!$R$14,IF(C27=5,Persönliche_Daten!$S$14,IF(C27=6,Persönliche_Daten!$T$14))))))+IF(C27=7,Persönliche_Daten!$U$14,IF(C27=1,Persönliche_Daten!$V$14,0))))</f>
        <v>0</v>
      </c>
      <c r="AC27" s="397"/>
      <c r="AD27" s="369">
        <f t="shared" si="1"/>
        <v>0</v>
      </c>
      <c r="AE27" s="370"/>
      <c r="AF27" s="371">
        <f t="shared" si="4"/>
        <v>0</v>
      </c>
      <c r="AG27" s="372"/>
      <c r="AH27" s="108">
        <f>Z27+AF27</f>
        <v>0</v>
      </c>
      <c r="AI27" s="105">
        <f t="shared" si="3"/>
        <v>0</v>
      </c>
      <c r="AJ27" s="12">
        <f t="shared" si="5"/>
        <v>0</v>
      </c>
      <c r="AK27" s="204">
        <f t="shared" si="26"/>
        <v>0</v>
      </c>
      <c r="AL27" s="205"/>
      <c r="AM27" s="205"/>
      <c r="AN27" s="205"/>
      <c r="AO27" s="393"/>
      <c r="AP27" s="393"/>
      <c r="AR27" s="207"/>
      <c r="AV27" s="1">
        <f>IF(AND(K27&gt;0,M27=K27),Persönliche_Daten!$AI$5,0)</f>
        <v>0</v>
      </c>
      <c r="AW27" s="209">
        <f t="shared" si="6"/>
        <v>0</v>
      </c>
      <c r="AX27" s="209">
        <f>IF(AND(L27&gt;6,L27&lt;9.01),L27-Persönliche_Daten!$AG$5,0)</f>
        <v>0</v>
      </c>
      <c r="AY27" s="209">
        <f>IF(L27&gt;9,L27-Persönliche_Daten!$AH$5,0)</f>
        <v>0</v>
      </c>
      <c r="AZ27" s="209">
        <f t="shared" si="7"/>
        <v>0</v>
      </c>
      <c r="BA27" s="209">
        <f t="shared" si="8"/>
        <v>0</v>
      </c>
      <c r="BB27" s="209">
        <f>IF(AND(O27&gt;6,O27&lt;9.01),O27-Persönliche_Daten!$AG$5,0)</f>
        <v>0</v>
      </c>
      <c r="BC27" s="209">
        <f>IF(O27&gt;9,O27-Persönliche_Daten!$AH$5,0)</f>
        <v>0</v>
      </c>
      <c r="BD27" s="209">
        <f t="shared" si="9"/>
        <v>0</v>
      </c>
      <c r="BE27" s="209">
        <f t="shared" si="10"/>
        <v>0</v>
      </c>
      <c r="BF27" s="209">
        <f t="shared" si="11"/>
        <v>0</v>
      </c>
      <c r="BG27" s="209"/>
      <c r="BH27" s="208"/>
      <c r="BI27" s="208">
        <f t="shared" si="12"/>
        <v>0</v>
      </c>
      <c r="BJ27" s="208">
        <f>IF(AND(R27&gt;6,R27&lt;9.01),R27-Persönliche_Daten!$AG$5,0)</f>
        <v>0</v>
      </c>
      <c r="BK27" s="208">
        <f>IF(R27&gt;9,R27-Persönliche_Daten!$AH$5,0)</f>
        <v>0</v>
      </c>
      <c r="BL27" s="208">
        <f t="shared" si="13"/>
        <v>0</v>
      </c>
      <c r="BM27" s="208">
        <f t="shared" si="14"/>
        <v>0</v>
      </c>
      <c r="BN27" s="208">
        <f>IF(AND(U27&gt;6,U27&lt;9.01),U27-Persönliche_Daten!$AG$5,0)</f>
        <v>0</v>
      </c>
      <c r="BO27" s="208">
        <f>IF(U27&gt;9,U27-Persönliche_Daten!$AH$5,0)</f>
        <v>0</v>
      </c>
      <c r="BP27" s="208">
        <f t="shared" si="15"/>
        <v>0</v>
      </c>
      <c r="BQ27" s="208">
        <f t="shared" si="16"/>
        <v>0</v>
      </c>
      <c r="BR27" s="208">
        <f t="shared" si="17"/>
        <v>0</v>
      </c>
    </row>
    <row r="28" spans="2:70" s="1" customFormat="1" ht="21.75" customHeight="1" x14ac:dyDescent="0.25">
      <c r="B28" s="59">
        <f t="shared" si="18"/>
        <v>46219</v>
      </c>
      <c r="C28" s="60">
        <f t="shared" si="19"/>
        <v>5</v>
      </c>
      <c r="D28" s="210">
        <f t="shared" si="20"/>
        <v>46219</v>
      </c>
      <c r="E28" s="211"/>
      <c r="F28" s="6"/>
      <c r="G28" s="6"/>
      <c r="H28" s="114"/>
      <c r="I28" s="203"/>
      <c r="J28" s="96"/>
      <c r="K28" s="7"/>
      <c r="L28" s="105">
        <f t="shared" si="21"/>
        <v>0</v>
      </c>
      <c r="M28" s="91"/>
      <c r="N28" s="8"/>
      <c r="O28" s="105">
        <f t="shared" si="22"/>
        <v>0</v>
      </c>
      <c r="P28" s="96"/>
      <c r="Q28" s="7"/>
      <c r="R28" s="105">
        <f t="shared" si="27"/>
        <v>0</v>
      </c>
      <c r="S28" s="91"/>
      <c r="T28" s="8"/>
      <c r="U28" s="105">
        <f t="shared" si="24"/>
        <v>0</v>
      </c>
      <c r="V28" s="367">
        <f>IF(D28=Persönliche_Daten!$D$24,Persönliche_Daten!$H$24,IF(D28=Persönliche_Daten!$D$26,Persönliche_Daten!$H$26,IF(BF28&gt;0,0,IF(C28=2,Persönliche_Daten!$G$14,IF(C28=3,Persönliche_Daten!$H$14,IF(C28=4,Persönliche_Daten!$I$14,IF(C28=5,Persönliche_Daten!$J$14,IF(C28=6,Persönliche_Daten!$K$14))))))+IF(C28=7,Persönliche_Daten!$L$14,IF(C28=1,Persönliche_Daten!$M$14,0))))</f>
        <v>0</v>
      </c>
      <c r="W28" s="397"/>
      <c r="X28" s="369">
        <f t="shared" si="0"/>
        <v>0</v>
      </c>
      <c r="Y28" s="370"/>
      <c r="Z28" s="371">
        <f t="shared" si="25"/>
        <v>0</v>
      </c>
      <c r="AA28" s="372"/>
      <c r="AB28" s="367">
        <f>IF(D28=Persönliche_Daten!$D$24,Persönliche_Daten!$H$24,IF(D28=Persönliche_Daten!$D$26,0,IF(BF28&gt;0,0,IF(C28=2,Persönliche_Daten!$P$14,IF(C28=3,Persönliche_Daten!$Q$14,IF(C28=4,Persönliche_Daten!$R$14,IF(C28=5,Persönliche_Daten!$S$14,IF(C28=6,Persönliche_Daten!$T$14))))))+IF(C28=7,Persönliche_Daten!$U$14,IF(C28=1,Persönliche_Daten!$V$14,0))))</f>
        <v>0</v>
      </c>
      <c r="AC28" s="397"/>
      <c r="AD28" s="369">
        <f t="shared" si="1"/>
        <v>0</v>
      </c>
      <c r="AE28" s="370"/>
      <c r="AF28" s="371">
        <f t="shared" si="4"/>
        <v>0</v>
      </c>
      <c r="AG28" s="372"/>
      <c r="AH28" s="108">
        <f t="shared" si="2"/>
        <v>0</v>
      </c>
      <c r="AI28" s="105">
        <f t="shared" si="3"/>
        <v>0</v>
      </c>
      <c r="AJ28" s="12">
        <f t="shared" si="5"/>
        <v>0</v>
      </c>
      <c r="AK28" s="204">
        <f t="shared" si="26"/>
        <v>0</v>
      </c>
      <c r="AL28" s="205"/>
      <c r="AM28" s="205"/>
      <c r="AN28" s="205"/>
      <c r="AO28" s="393"/>
      <c r="AP28" s="393"/>
      <c r="AR28" s="207"/>
      <c r="AV28" s="1">
        <f>IF(AND(K28&gt;0,M28=K28),Persönliche_Daten!$AI$5,0)</f>
        <v>0</v>
      </c>
      <c r="AW28" s="209">
        <f t="shared" si="6"/>
        <v>0</v>
      </c>
      <c r="AX28" s="209">
        <f>IF(AND(L28&gt;6,L28&lt;9.01),L28-Persönliche_Daten!$AG$5,0)</f>
        <v>0</v>
      </c>
      <c r="AY28" s="209">
        <f>IF(L28&gt;9,L28-Persönliche_Daten!$AH$5,0)</f>
        <v>0</v>
      </c>
      <c r="AZ28" s="209">
        <f t="shared" si="7"/>
        <v>0</v>
      </c>
      <c r="BA28" s="209">
        <f t="shared" si="8"/>
        <v>0</v>
      </c>
      <c r="BB28" s="209">
        <f>IF(AND(O28&gt;6,O28&lt;9.01),O28-Persönliche_Daten!$AG$5,0)</f>
        <v>0</v>
      </c>
      <c r="BC28" s="209">
        <f>IF(O28&gt;9,O28-Persönliche_Daten!$AH$5,0)</f>
        <v>0</v>
      </c>
      <c r="BD28" s="209">
        <f t="shared" si="9"/>
        <v>0</v>
      </c>
      <c r="BE28" s="209">
        <f t="shared" si="10"/>
        <v>0</v>
      </c>
      <c r="BF28" s="209">
        <f t="shared" si="11"/>
        <v>0</v>
      </c>
      <c r="BG28" s="209"/>
      <c r="BH28" s="208"/>
      <c r="BI28" s="208">
        <f t="shared" si="12"/>
        <v>0</v>
      </c>
      <c r="BJ28" s="208">
        <f>IF(AND(R28&gt;6,R28&lt;9.01),R28-Persönliche_Daten!$AG$5,0)</f>
        <v>0</v>
      </c>
      <c r="BK28" s="208">
        <f>IF(R28&gt;9,R28-Persönliche_Daten!$AH$5,0)</f>
        <v>0</v>
      </c>
      <c r="BL28" s="208">
        <f t="shared" si="13"/>
        <v>0</v>
      </c>
      <c r="BM28" s="208">
        <f t="shared" si="14"/>
        <v>0</v>
      </c>
      <c r="BN28" s="208">
        <f>IF(AND(U28&gt;6,U28&lt;9.01),U28-Persönliche_Daten!$AG$5,0)</f>
        <v>0</v>
      </c>
      <c r="BO28" s="208">
        <f>IF(U28&gt;9,U28-Persönliche_Daten!$AH$5,0)</f>
        <v>0</v>
      </c>
      <c r="BP28" s="208">
        <f t="shared" si="15"/>
        <v>0</v>
      </c>
      <c r="BQ28" s="208">
        <f t="shared" si="16"/>
        <v>0</v>
      </c>
      <c r="BR28" s="208">
        <f t="shared" si="17"/>
        <v>0</v>
      </c>
    </row>
    <row r="29" spans="2:70" s="1" customFormat="1" ht="21.75" customHeight="1" x14ac:dyDescent="0.25">
      <c r="B29" s="59">
        <f t="shared" si="18"/>
        <v>46220</v>
      </c>
      <c r="C29" s="60">
        <f t="shared" si="19"/>
        <v>6</v>
      </c>
      <c r="D29" s="210">
        <f t="shared" si="20"/>
        <v>46220</v>
      </c>
      <c r="E29" s="211"/>
      <c r="F29" s="6"/>
      <c r="G29" s="6"/>
      <c r="H29" s="114"/>
      <c r="I29" s="203"/>
      <c r="J29" s="96"/>
      <c r="K29" s="7"/>
      <c r="L29" s="105">
        <f t="shared" si="21"/>
        <v>0</v>
      </c>
      <c r="M29" s="91"/>
      <c r="N29" s="8"/>
      <c r="O29" s="105">
        <f t="shared" si="22"/>
        <v>0</v>
      </c>
      <c r="P29" s="96"/>
      <c r="Q29" s="7"/>
      <c r="R29" s="105">
        <f t="shared" si="27"/>
        <v>0</v>
      </c>
      <c r="S29" s="91"/>
      <c r="T29" s="8"/>
      <c r="U29" s="105">
        <f t="shared" si="24"/>
        <v>0</v>
      </c>
      <c r="V29" s="367">
        <f>IF(D29=Persönliche_Daten!$D$24,Persönliche_Daten!$H$24,IF(D29=Persönliche_Daten!$D$26,Persönliche_Daten!$H$26,IF(BF29&gt;0,0,IF(C29=2,Persönliche_Daten!$G$14,IF(C29=3,Persönliche_Daten!$H$14,IF(C29=4,Persönliche_Daten!$I$14,IF(C29=5,Persönliche_Daten!$J$14,IF(C29=6,Persönliche_Daten!$K$14))))))+IF(C29=7,Persönliche_Daten!$L$14,IF(C29=1,Persönliche_Daten!$M$14,0))))</f>
        <v>0</v>
      </c>
      <c r="W29" s="397"/>
      <c r="X29" s="369">
        <f t="shared" si="0"/>
        <v>0</v>
      </c>
      <c r="Y29" s="370"/>
      <c r="Z29" s="371">
        <f t="shared" si="25"/>
        <v>0</v>
      </c>
      <c r="AA29" s="372"/>
      <c r="AB29" s="367">
        <f>IF(D29=Persönliche_Daten!$D$24,Persönliche_Daten!$H$24,IF(D29=Persönliche_Daten!$D$26,0,IF(BF29&gt;0,0,IF(C29=2,Persönliche_Daten!$P$14,IF(C29=3,Persönliche_Daten!$Q$14,IF(C29=4,Persönliche_Daten!$R$14,IF(C29=5,Persönliche_Daten!$S$14,IF(C29=6,Persönliche_Daten!$T$14))))))+IF(C29=7,Persönliche_Daten!$U$14,IF(C29=1,Persönliche_Daten!$V$14,0))))</f>
        <v>0</v>
      </c>
      <c r="AC29" s="397"/>
      <c r="AD29" s="369">
        <f t="shared" si="1"/>
        <v>0</v>
      </c>
      <c r="AE29" s="370"/>
      <c r="AF29" s="371">
        <f t="shared" si="4"/>
        <v>0</v>
      </c>
      <c r="AG29" s="372"/>
      <c r="AH29" s="108">
        <f>Z29+AF29</f>
        <v>0</v>
      </c>
      <c r="AI29" s="105">
        <f t="shared" si="3"/>
        <v>0</v>
      </c>
      <c r="AJ29" s="12">
        <f t="shared" si="5"/>
        <v>0</v>
      </c>
      <c r="AK29" s="204">
        <f t="shared" si="26"/>
        <v>0</v>
      </c>
      <c r="AL29" s="205"/>
      <c r="AM29" s="205"/>
      <c r="AN29" s="205"/>
      <c r="AO29" s="393"/>
      <c r="AP29" s="393"/>
      <c r="AR29" s="207"/>
      <c r="AV29" s="1">
        <f>IF(AND(K29&gt;0,M29=K29),Persönliche_Daten!$AI$5,0)</f>
        <v>0</v>
      </c>
      <c r="AW29" s="209">
        <f t="shared" si="6"/>
        <v>0</v>
      </c>
      <c r="AX29" s="209">
        <f>IF(AND(L29&gt;6,L29&lt;9.01),L29-Persönliche_Daten!$AG$5,0)</f>
        <v>0</v>
      </c>
      <c r="AY29" s="209">
        <f>IF(L29&gt;9,L29-Persönliche_Daten!$AH$5,0)</f>
        <v>0</v>
      </c>
      <c r="AZ29" s="209">
        <f t="shared" si="7"/>
        <v>0</v>
      </c>
      <c r="BA29" s="209">
        <f t="shared" si="8"/>
        <v>0</v>
      </c>
      <c r="BB29" s="209">
        <f>IF(AND(O29&gt;6,O29&lt;9.01),O29-Persönliche_Daten!$AG$5,0)</f>
        <v>0</v>
      </c>
      <c r="BC29" s="209">
        <f>IF(O29&gt;9,O29-Persönliche_Daten!$AH$5,0)</f>
        <v>0</v>
      </c>
      <c r="BD29" s="209">
        <f t="shared" si="9"/>
        <v>0</v>
      </c>
      <c r="BE29" s="209">
        <f t="shared" si="10"/>
        <v>0</v>
      </c>
      <c r="BF29" s="209">
        <f t="shared" si="11"/>
        <v>0</v>
      </c>
      <c r="BG29" s="209"/>
      <c r="BH29" s="208"/>
      <c r="BI29" s="208">
        <f t="shared" si="12"/>
        <v>0</v>
      </c>
      <c r="BJ29" s="208">
        <f>IF(AND(R29&gt;6,R29&lt;9.01),R29-Persönliche_Daten!$AG$5,0)</f>
        <v>0</v>
      </c>
      <c r="BK29" s="208">
        <f>IF(R29&gt;9,R29-Persönliche_Daten!$AH$5,0)</f>
        <v>0</v>
      </c>
      <c r="BL29" s="208">
        <f t="shared" si="13"/>
        <v>0</v>
      </c>
      <c r="BM29" s="208">
        <f t="shared" si="14"/>
        <v>0</v>
      </c>
      <c r="BN29" s="208">
        <f>IF(AND(U29&gt;6,U29&lt;9.01),U29-Persönliche_Daten!$AG$5,0)</f>
        <v>0</v>
      </c>
      <c r="BO29" s="208">
        <f>IF(U29&gt;9,U29-Persönliche_Daten!$AH$5,0)</f>
        <v>0</v>
      </c>
      <c r="BP29" s="208">
        <f t="shared" si="15"/>
        <v>0</v>
      </c>
      <c r="BQ29" s="208">
        <f t="shared" si="16"/>
        <v>0</v>
      </c>
      <c r="BR29" s="208">
        <f t="shared" si="17"/>
        <v>0</v>
      </c>
    </row>
    <row r="30" spans="2:70" s="1" customFormat="1" ht="21.75" customHeight="1" x14ac:dyDescent="0.25">
      <c r="B30" s="59">
        <f t="shared" si="18"/>
        <v>46221</v>
      </c>
      <c r="C30" s="60">
        <f t="shared" si="19"/>
        <v>7</v>
      </c>
      <c r="D30" s="210">
        <f t="shared" si="20"/>
        <v>46221</v>
      </c>
      <c r="E30" s="211"/>
      <c r="F30" s="6"/>
      <c r="G30" s="6"/>
      <c r="H30" s="114"/>
      <c r="I30" s="203"/>
      <c r="J30" s="96"/>
      <c r="K30" s="7"/>
      <c r="L30" s="105">
        <f t="shared" si="21"/>
        <v>0</v>
      </c>
      <c r="M30" s="91"/>
      <c r="N30" s="8"/>
      <c r="O30" s="105">
        <f t="shared" si="22"/>
        <v>0</v>
      </c>
      <c r="P30" s="96"/>
      <c r="Q30" s="7"/>
      <c r="R30" s="105">
        <f t="shared" si="27"/>
        <v>0</v>
      </c>
      <c r="S30" s="91"/>
      <c r="T30" s="8"/>
      <c r="U30" s="105">
        <f t="shared" si="24"/>
        <v>0</v>
      </c>
      <c r="V30" s="367">
        <f>IF(D30=Persönliche_Daten!$D$24,Persönliche_Daten!$H$24,IF(D30=Persönliche_Daten!$D$26,Persönliche_Daten!$H$26,IF(BF30&gt;0,0,IF(C30=2,Persönliche_Daten!$G$14,IF(C30=3,Persönliche_Daten!$H$14,IF(C30=4,Persönliche_Daten!$I$14,IF(C30=5,Persönliche_Daten!$J$14,IF(C30=6,Persönliche_Daten!$K$14))))))+IF(C30=7,Persönliche_Daten!$L$14,IF(C30=1,Persönliche_Daten!$M$14,0))))</f>
        <v>0</v>
      </c>
      <c r="W30" s="397"/>
      <c r="X30" s="369">
        <f t="shared" si="0"/>
        <v>0</v>
      </c>
      <c r="Y30" s="370"/>
      <c r="Z30" s="371">
        <f t="shared" si="25"/>
        <v>0</v>
      </c>
      <c r="AA30" s="372"/>
      <c r="AB30" s="367">
        <f>IF(D30=Persönliche_Daten!$D$24,Persönliche_Daten!$H$24,IF(D30=Persönliche_Daten!$D$26,0,IF(BF30&gt;0,0,IF(C30=2,Persönliche_Daten!$P$14,IF(C30=3,Persönliche_Daten!$Q$14,IF(C30=4,Persönliche_Daten!$R$14,IF(C30=5,Persönliche_Daten!$S$14,IF(C30=6,Persönliche_Daten!$T$14))))))+IF(C30=7,Persönliche_Daten!$U$14,IF(C30=1,Persönliche_Daten!$V$14,0))))</f>
        <v>0</v>
      </c>
      <c r="AC30" s="397"/>
      <c r="AD30" s="369">
        <f t="shared" si="1"/>
        <v>0</v>
      </c>
      <c r="AE30" s="370"/>
      <c r="AF30" s="371">
        <f t="shared" si="4"/>
        <v>0</v>
      </c>
      <c r="AG30" s="372"/>
      <c r="AH30" s="108">
        <f t="shared" si="2"/>
        <v>0</v>
      </c>
      <c r="AI30" s="105">
        <f t="shared" si="3"/>
        <v>0</v>
      </c>
      <c r="AJ30" s="12">
        <f t="shared" si="5"/>
        <v>0</v>
      </c>
      <c r="AK30" s="204">
        <f t="shared" si="26"/>
        <v>0</v>
      </c>
      <c r="AL30" s="205"/>
      <c r="AM30" s="205"/>
      <c r="AN30" s="205"/>
      <c r="AO30" s="393"/>
      <c r="AP30" s="393"/>
      <c r="AR30" s="207"/>
      <c r="AV30" s="1">
        <f>IF(AND(K30&gt;0,M30=K30),Persönliche_Daten!$AI$5,0)</f>
        <v>0</v>
      </c>
      <c r="AW30" s="209">
        <f t="shared" si="6"/>
        <v>0</v>
      </c>
      <c r="AX30" s="209">
        <f>IF(AND(L30&gt;6,L30&lt;9.01),L30-Persönliche_Daten!$AG$5,0)</f>
        <v>0</v>
      </c>
      <c r="AY30" s="209">
        <f>IF(L30&gt;9,L30-Persönliche_Daten!$AH$5,0)</f>
        <v>0</v>
      </c>
      <c r="AZ30" s="209">
        <f t="shared" si="7"/>
        <v>0</v>
      </c>
      <c r="BA30" s="209">
        <f t="shared" si="8"/>
        <v>0</v>
      </c>
      <c r="BB30" s="209">
        <f>IF(AND(O30&gt;6,O30&lt;9.01),O30-Persönliche_Daten!$AG$5,0)</f>
        <v>0</v>
      </c>
      <c r="BC30" s="209">
        <f>IF(O30&gt;9,O30-Persönliche_Daten!$AH$5,0)</f>
        <v>0</v>
      </c>
      <c r="BD30" s="209">
        <f t="shared" si="9"/>
        <v>0</v>
      </c>
      <c r="BE30" s="209">
        <f t="shared" si="10"/>
        <v>0</v>
      </c>
      <c r="BF30" s="209">
        <f t="shared" si="11"/>
        <v>0</v>
      </c>
      <c r="BG30" s="209"/>
      <c r="BH30" s="208"/>
      <c r="BI30" s="208">
        <f t="shared" si="12"/>
        <v>0</v>
      </c>
      <c r="BJ30" s="208">
        <f>IF(AND(R30&gt;6,R30&lt;9.01),R30-Persönliche_Daten!$AG$5,0)</f>
        <v>0</v>
      </c>
      <c r="BK30" s="208">
        <f>IF(R30&gt;9,R30-Persönliche_Daten!$AH$5,0)</f>
        <v>0</v>
      </c>
      <c r="BL30" s="208">
        <f t="shared" si="13"/>
        <v>0</v>
      </c>
      <c r="BM30" s="208">
        <f t="shared" si="14"/>
        <v>0</v>
      </c>
      <c r="BN30" s="208">
        <f>IF(AND(U30&gt;6,U30&lt;9.01),U30-Persönliche_Daten!$AG$5,0)</f>
        <v>0</v>
      </c>
      <c r="BO30" s="208">
        <f>IF(U30&gt;9,U30-Persönliche_Daten!$AH$5,0)</f>
        <v>0</v>
      </c>
      <c r="BP30" s="208">
        <f t="shared" si="15"/>
        <v>0</v>
      </c>
      <c r="BQ30" s="208">
        <f t="shared" si="16"/>
        <v>0</v>
      </c>
      <c r="BR30" s="208">
        <f t="shared" si="17"/>
        <v>0</v>
      </c>
    </row>
    <row r="31" spans="2:70" s="1" customFormat="1" ht="21.75" customHeight="1" x14ac:dyDescent="0.25">
      <c r="B31" s="59">
        <f t="shared" si="18"/>
        <v>46222</v>
      </c>
      <c r="C31" s="60">
        <f t="shared" si="19"/>
        <v>1</v>
      </c>
      <c r="D31" s="210">
        <f t="shared" si="20"/>
        <v>46222</v>
      </c>
      <c r="E31" s="211"/>
      <c r="F31" s="6"/>
      <c r="G31" s="6"/>
      <c r="H31" s="114"/>
      <c r="I31" s="203"/>
      <c r="J31" s="96"/>
      <c r="K31" s="7"/>
      <c r="L31" s="105">
        <f t="shared" si="21"/>
        <v>0</v>
      </c>
      <c r="M31" s="91"/>
      <c r="N31" s="8"/>
      <c r="O31" s="105">
        <f t="shared" si="22"/>
        <v>0</v>
      </c>
      <c r="P31" s="96"/>
      <c r="Q31" s="7"/>
      <c r="R31" s="105">
        <f t="shared" si="27"/>
        <v>0</v>
      </c>
      <c r="S31" s="91"/>
      <c r="T31" s="8"/>
      <c r="U31" s="105">
        <f t="shared" si="24"/>
        <v>0</v>
      </c>
      <c r="V31" s="367">
        <f>IF(D31=Persönliche_Daten!$D$24,Persönliche_Daten!$H$24,IF(D31=Persönliche_Daten!$D$26,Persönliche_Daten!$H$26,IF(BF31&gt;0,0,IF(C31=2,Persönliche_Daten!$G$14,IF(C31=3,Persönliche_Daten!$H$14,IF(C31=4,Persönliche_Daten!$I$14,IF(C31=5,Persönliche_Daten!$J$14,IF(C31=6,Persönliche_Daten!$K$14))))))+IF(C31=7,Persönliche_Daten!$L$14,IF(C31=1,Persönliche_Daten!$M$14,0))))</f>
        <v>0</v>
      </c>
      <c r="W31" s="397"/>
      <c r="X31" s="369">
        <f t="shared" si="0"/>
        <v>0</v>
      </c>
      <c r="Y31" s="370"/>
      <c r="Z31" s="371">
        <f t="shared" si="25"/>
        <v>0</v>
      </c>
      <c r="AA31" s="372"/>
      <c r="AB31" s="367">
        <f>IF(D31=Persönliche_Daten!$D$24,Persönliche_Daten!$H$24,IF(D31=Persönliche_Daten!$D$26,0,IF(BF31&gt;0,0,IF(C31=2,Persönliche_Daten!$P$14,IF(C31=3,Persönliche_Daten!$Q$14,IF(C31=4,Persönliche_Daten!$R$14,IF(C31=5,Persönliche_Daten!$S$14,IF(C31=6,Persönliche_Daten!$T$14))))))+IF(C31=7,Persönliche_Daten!$U$14,IF(C31=1,Persönliche_Daten!$V$14,0))))</f>
        <v>0</v>
      </c>
      <c r="AC31" s="397"/>
      <c r="AD31" s="369">
        <f t="shared" si="1"/>
        <v>0</v>
      </c>
      <c r="AE31" s="370"/>
      <c r="AF31" s="371">
        <f t="shared" si="4"/>
        <v>0</v>
      </c>
      <c r="AG31" s="372"/>
      <c r="AH31" s="108">
        <f t="shared" si="2"/>
        <v>0</v>
      </c>
      <c r="AI31" s="105">
        <f t="shared" si="3"/>
        <v>0</v>
      </c>
      <c r="AJ31" s="12">
        <f t="shared" si="5"/>
        <v>0</v>
      </c>
      <c r="AK31" s="204">
        <f t="shared" si="26"/>
        <v>0</v>
      </c>
      <c r="AL31" s="205"/>
      <c r="AM31" s="205"/>
      <c r="AN31" s="205"/>
      <c r="AO31" s="393"/>
      <c r="AP31" s="393"/>
      <c r="AR31" s="207"/>
      <c r="AV31" s="1">
        <f>IF(AND(K31&gt;0,M31=K31),Persönliche_Daten!$AI$5,0)</f>
        <v>0</v>
      </c>
      <c r="AW31" s="209">
        <f t="shared" si="6"/>
        <v>0</v>
      </c>
      <c r="AX31" s="209">
        <f>IF(AND(L31&gt;6,L31&lt;9.01),L31-Persönliche_Daten!$AG$5,0)</f>
        <v>0</v>
      </c>
      <c r="AY31" s="209">
        <f>IF(L31&gt;9,L31-Persönliche_Daten!$AH$5,0)</f>
        <v>0</v>
      </c>
      <c r="AZ31" s="209">
        <f t="shared" si="7"/>
        <v>0</v>
      </c>
      <c r="BA31" s="209">
        <f t="shared" si="8"/>
        <v>0</v>
      </c>
      <c r="BB31" s="209">
        <f>IF(AND(O31&gt;6,O31&lt;9.01),O31-Persönliche_Daten!$AG$5,0)</f>
        <v>0</v>
      </c>
      <c r="BC31" s="209">
        <f>IF(O31&gt;9,O31-Persönliche_Daten!$AH$5,0)</f>
        <v>0</v>
      </c>
      <c r="BD31" s="209">
        <f t="shared" si="9"/>
        <v>0</v>
      </c>
      <c r="BE31" s="209">
        <f t="shared" si="10"/>
        <v>0</v>
      </c>
      <c r="BF31" s="209">
        <f t="shared" si="11"/>
        <v>0</v>
      </c>
      <c r="BG31" s="209"/>
      <c r="BH31" s="208"/>
      <c r="BI31" s="208">
        <f t="shared" si="12"/>
        <v>0</v>
      </c>
      <c r="BJ31" s="208">
        <f>IF(AND(R31&gt;6,R31&lt;9.01),R31-Persönliche_Daten!$AG$5,0)</f>
        <v>0</v>
      </c>
      <c r="BK31" s="208">
        <f>IF(R31&gt;9,R31-Persönliche_Daten!$AH$5,0)</f>
        <v>0</v>
      </c>
      <c r="BL31" s="208">
        <f t="shared" si="13"/>
        <v>0</v>
      </c>
      <c r="BM31" s="208">
        <f t="shared" si="14"/>
        <v>0</v>
      </c>
      <c r="BN31" s="208">
        <f>IF(AND(U31&gt;6,U31&lt;9.01),U31-Persönliche_Daten!$AG$5,0)</f>
        <v>0</v>
      </c>
      <c r="BO31" s="208">
        <f>IF(U31&gt;9,U31-Persönliche_Daten!$AH$5,0)</f>
        <v>0</v>
      </c>
      <c r="BP31" s="208">
        <f t="shared" si="15"/>
        <v>0</v>
      </c>
      <c r="BQ31" s="208">
        <f t="shared" si="16"/>
        <v>0</v>
      </c>
      <c r="BR31" s="208">
        <f t="shared" si="17"/>
        <v>0</v>
      </c>
    </row>
    <row r="32" spans="2:70" s="1" customFormat="1" ht="21.75" customHeight="1" x14ac:dyDescent="0.25">
      <c r="B32" s="59">
        <f t="shared" si="18"/>
        <v>46223</v>
      </c>
      <c r="C32" s="60">
        <f t="shared" si="19"/>
        <v>2</v>
      </c>
      <c r="D32" s="210">
        <f t="shared" si="20"/>
        <v>46223</v>
      </c>
      <c r="E32" s="211"/>
      <c r="F32" s="6"/>
      <c r="G32" s="6"/>
      <c r="H32" s="114"/>
      <c r="I32" s="203"/>
      <c r="J32" s="96"/>
      <c r="K32" s="7"/>
      <c r="L32" s="105">
        <f t="shared" si="21"/>
        <v>0</v>
      </c>
      <c r="M32" s="91"/>
      <c r="N32" s="8"/>
      <c r="O32" s="105">
        <f t="shared" si="22"/>
        <v>0</v>
      </c>
      <c r="P32" s="96"/>
      <c r="Q32" s="7"/>
      <c r="R32" s="105">
        <f t="shared" si="27"/>
        <v>0</v>
      </c>
      <c r="S32" s="91"/>
      <c r="T32" s="8"/>
      <c r="U32" s="105">
        <f t="shared" si="24"/>
        <v>0</v>
      </c>
      <c r="V32" s="367">
        <f>IF(D32=Persönliche_Daten!$D$24,Persönliche_Daten!$H$24,IF(D32=Persönliche_Daten!$D$26,Persönliche_Daten!$H$26,IF(BF32&gt;0,0,IF(C32=2,Persönliche_Daten!$G$14,IF(C32=3,Persönliche_Daten!$H$14,IF(C32=4,Persönliche_Daten!$I$14,IF(C32=5,Persönliche_Daten!$J$14,IF(C32=6,Persönliche_Daten!$K$14))))))+IF(C32=7,Persönliche_Daten!$L$14,IF(C32=1,Persönliche_Daten!$M$14,0))))</f>
        <v>0</v>
      </c>
      <c r="W32" s="397"/>
      <c r="X32" s="369">
        <f t="shared" si="0"/>
        <v>0</v>
      </c>
      <c r="Y32" s="370"/>
      <c r="Z32" s="371">
        <f t="shared" si="25"/>
        <v>0</v>
      </c>
      <c r="AA32" s="372"/>
      <c r="AB32" s="367">
        <f>IF(D32=Persönliche_Daten!$D$24,Persönliche_Daten!$H$24,IF(D32=Persönliche_Daten!$D$26,0,IF(BF32&gt;0,0,IF(C32=2,Persönliche_Daten!$P$14,IF(C32=3,Persönliche_Daten!$Q$14,IF(C32=4,Persönliche_Daten!$R$14,IF(C32=5,Persönliche_Daten!$S$14,IF(C32=6,Persönliche_Daten!$T$14))))))+IF(C32=7,Persönliche_Daten!$U$14,IF(C32=1,Persönliche_Daten!$V$14,0))))</f>
        <v>0</v>
      </c>
      <c r="AC32" s="397"/>
      <c r="AD32" s="369">
        <f t="shared" si="1"/>
        <v>0</v>
      </c>
      <c r="AE32" s="370"/>
      <c r="AF32" s="371">
        <f t="shared" si="4"/>
        <v>0</v>
      </c>
      <c r="AG32" s="372"/>
      <c r="AH32" s="108">
        <f t="shared" si="2"/>
        <v>0</v>
      </c>
      <c r="AI32" s="105">
        <f t="shared" si="3"/>
        <v>0</v>
      </c>
      <c r="AJ32" s="12">
        <f t="shared" si="5"/>
        <v>0</v>
      </c>
      <c r="AK32" s="204">
        <f t="shared" si="26"/>
        <v>0</v>
      </c>
      <c r="AL32" s="205"/>
      <c r="AM32" s="205"/>
      <c r="AN32" s="205"/>
      <c r="AO32" s="393"/>
      <c r="AP32" s="393"/>
      <c r="AR32" s="207"/>
      <c r="AV32" s="1">
        <f>IF(AND(K32&gt;0,M32=K32),Persönliche_Daten!$AI$5,0)</f>
        <v>0</v>
      </c>
      <c r="AW32" s="209">
        <f t="shared" si="6"/>
        <v>0</v>
      </c>
      <c r="AX32" s="209">
        <f>IF(AND(L32&gt;6,L32&lt;9.01),L32-Persönliche_Daten!$AG$5,0)</f>
        <v>0</v>
      </c>
      <c r="AY32" s="209">
        <f>IF(L32&gt;9,L32-Persönliche_Daten!$AH$5,0)</f>
        <v>0</v>
      </c>
      <c r="AZ32" s="209">
        <f t="shared" si="7"/>
        <v>0</v>
      </c>
      <c r="BA32" s="209">
        <f t="shared" si="8"/>
        <v>0</v>
      </c>
      <c r="BB32" s="209">
        <f>IF(AND(O32&gt;6,O32&lt;9.01),O32-Persönliche_Daten!$AG$5,0)</f>
        <v>0</v>
      </c>
      <c r="BC32" s="209">
        <f>IF(O32&gt;9,O32-Persönliche_Daten!$AH$5,0)</f>
        <v>0</v>
      </c>
      <c r="BD32" s="209">
        <f t="shared" si="9"/>
        <v>0</v>
      </c>
      <c r="BE32" s="209">
        <f t="shared" si="10"/>
        <v>0</v>
      </c>
      <c r="BF32" s="209">
        <f t="shared" si="11"/>
        <v>0</v>
      </c>
      <c r="BG32" s="209"/>
      <c r="BH32" s="208"/>
      <c r="BI32" s="208">
        <f t="shared" si="12"/>
        <v>0</v>
      </c>
      <c r="BJ32" s="208">
        <f>IF(AND(R32&gt;6,R32&lt;9.01),R32-Persönliche_Daten!$AG$5,0)</f>
        <v>0</v>
      </c>
      <c r="BK32" s="208">
        <f>IF(R32&gt;9,R32-Persönliche_Daten!$AH$5,0)</f>
        <v>0</v>
      </c>
      <c r="BL32" s="208">
        <f t="shared" si="13"/>
        <v>0</v>
      </c>
      <c r="BM32" s="208">
        <f t="shared" si="14"/>
        <v>0</v>
      </c>
      <c r="BN32" s="208">
        <f>IF(AND(U32&gt;6,U32&lt;9.01),U32-Persönliche_Daten!$AG$5,0)</f>
        <v>0</v>
      </c>
      <c r="BO32" s="208">
        <f>IF(U32&gt;9,U32-Persönliche_Daten!$AH$5,0)</f>
        <v>0</v>
      </c>
      <c r="BP32" s="208">
        <f t="shared" si="15"/>
        <v>0</v>
      </c>
      <c r="BQ32" s="208">
        <f t="shared" si="16"/>
        <v>0</v>
      </c>
      <c r="BR32" s="208">
        <f t="shared" si="17"/>
        <v>0</v>
      </c>
    </row>
    <row r="33" spans="2:75" s="1" customFormat="1" ht="21.75" customHeight="1" x14ac:dyDescent="0.25">
      <c r="B33" s="59">
        <f t="shared" si="18"/>
        <v>46224</v>
      </c>
      <c r="C33" s="60">
        <f t="shared" si="19"/>
        <v>3</v>
      </c>
      <c r="D33" s="210">
        <f t="shared" si="20"/>
        <v>46224</v>
      </c>
      <c r="E33" s="211"/>
      <c r="F33" s="6"/>
      <c r="G33" s="6"/>
      <c r="H33" s="114"/>
      <c r="I33" s="203"/>
      <c r="J33" s="96"/>
      <c r="K33" s="7"/>
      <c r="L33" s="105">
        <f t="shared" si="21"/>
        <v>0</v>
      </c>
      <c r="M33" s="91"/>
      <c r="N33" s="8"/>
      <c r="O33" s="105">
        <f t="shared" si="22"/>
        <v>0</v>
      </c>
      <c r="P33" s="96"/>
      <c r="Q33" s="7"/>
      <c r="R33" s="105">
        <f t="shared" si="27"/>
        <v>0</v>
      </c>
      <c r="S33" s="91"/>
      <c r="T33" s="8"/>
      <c r="U33" s="105">
        <f t="shared" si="24"/>
        <v>0</v>
      </c>
      <c r="V33" s="367">
        <f>IF(D33=Persönliche_Daten!$D$24,Persönliche_Daten!$H$24,IF(D33=Persönliche_Daten!$D$26,Persönliche_Daten!$H$26,IF(BF33&gt;0,0,IF(C33=2,Persönliche_Daten!$G$14,IF(C33=3,Persönliche_Daten!$H$14,IF(C33=4,Persönliche_Daten!$I$14,IF(C33=5,Persönliche_Daten!$J$14,IF(C33=6,Persönliche_Daten!$K$14))))))+IF(C33=7,Persönliche_Daten!$L$14,IF(C33=1,Persönliche_Daten!$M$14,0))))</f>
        <v>0</v>
      </c>
      <c r="W33" s="397"/>
      <c r="X33" s="369">
        <f t="shared" si="0"/>
        <v>0</v>
      </c>
      <c r="Y33" s="370"/>
      <c r="Z33" s="371">
        <f t="shared" si="25"/>
        <v>0</v>
      </c>
      <c r="AA33" s="372"/>
      <c r="AB33" s="367">
        <f>IF(D33=Persönliche_Daten!$D$24,Persönliche_Daten!$H$24,IF(D33=Persönliche_Daten!$D$26,0,IF(BF33&gt;0,0,IF(C33=2,Persönliche_Daten!$P$14,IF(C33=3,Persönliche_Daten!$Q$14,IF(C33=4,Persönliche_Daten!$R$14,IF(C33=5,Persönliche_Daten!$S$14,IF(C33=6,Persönliche_Daten!$T$14))))))+IF(C33=7,Persönliche_Daten!$U$14,IF(C33=1,Persönliche_Daten!$V$14,0))))</f>
        <v>0</v>
      </c>
      <c r="AC33" s="397"/>
      <c r="AD33" s="369">
        <f t="shared" si="1"/>
        <v>0</v>
      </c>
      <c r="AE33" s="370"/>
      <c r="AF33" s="371">
        <f t="shared" si="4"/>
        <v>0</v>
      </c>
      <c r="AG33" s="372"/>
      <c r="AH33" s="108">
        <f>Z33+AF33</f>
        <v>0</v>
      </c>
      <c r="AI33" s="105">
        <f t="shared" si="3"/>
        <v>0</v>
      </c>
      <c r="AJ33" s="12">
        <f t="shared" si="5"/>
        <v>0</v>
      </c>
      <c r="AK33" s="204">
        <f t="shared" si="26"/>
        <v>0</v>
      </c>
      <c r="AL33" s="205"/>
      <c r="AM33" s="205"/>
      <c r="AN33" s="205"/>
      <c r="AO33" s="393"/>
      <c r="AP33" s="393"/>
      <c r="AR33" s="207"/>
      <c r="AV33" s="1">
        <f>IF(AND(K33&gt;0,M33=K33),Persönliche_Daten!$AI$5,0)</f>
        <v>0</v>
      </c>
      <c r="AW33" s="209">
        <f t="shared" si="6"/>
        <v>0</v>
      </c>
      <c r="AX33" s="209">
        <f>IF(AND(L33&gt;6,L33&lt;9.01),L33-Persönliche_Daten!$AG$5,0)</f>
        <v>0</v>
      </c>
      <c r="AY33" s="209">
        <f>IF(L33&gt;9,L33-Persönliche_Daten!$AH$5,0)</f>
        <v>0</v>
      </c>
      <c r="AZ33" s="209">
        <f t="shared" si="7"/>
        <v>0</v>
      </c>
      <c r="BA33" s="209">
        <f t="shared" si="8"/>
        <v>0</v>
      </c>
      <c r="BB33" s="209">
        <f>IF(AND(O33&gt;6,O33&lt;9.01),O33-Persönliche_Daten!$AG$5,0)</f>
        <v>0</v>
      </c>
      <c r="BC33" s="209">
        <f>IF(O33&gt;9,O33-Persönliche_Daten!$AH$5,0)</f>
        <v>0</v>
      </c>
      <c r="BD33" s="209">
        <f t="shared" si="9"/>
        <v>0</v>
      </c>
      <c r="BE33" s="209">
        <f t="shared" si="10"/>
        <v>0</v>
      </c>
      <c r="BF33" s="209">
        <f t="shared" si="11"/>
        <v>0</v>
      </c>
      <c r="BG33" s="209"/>
      <c r="BH33" s="208"/>
      <c r="BI33" s="208">
        <f t="shared" si="12"/>
        <v>0</v>
      </c>
      <c r="BJ33" s="208">
        <f>IF(AND(R33&gt;6,R33&lt;9.01),R33-Persönliche_Daten!$AG$5,0)</f>
        <v>0</v>
      </c>
      <c r="BK33" s="208">
        <f>IF(R33&gt;9,R33-Persönliche_Daten!$AH$5,0)</f>
        <v>0</v>
      </c>
      <c r="BL33" s="208">
        <f t="shared" si="13"/>
        <v>0</v>
      </c>
      <c r="BM33" s="208">
        <f t="shared" si="14"/>
        <v>0</v>
      </c>
      <c r="BN33" s="208">
        <f>IF(AND(U33&gt;6,U33&lt;9.01),U33-Persönliche_Daten!$AG$5,0)</f>
        <v>0</v>
      </c>
      <c r="BO33" s="208">
        <f>IF(U33&gt;9,U33-Persönliche_Daten!$AH$5,0)</f>
        <v>0</v>
      </c>
      <c r="BP33" s="208">
        <f t="shared" si="15"/>
        <v>0</v>
      </c>
      <c r="BQ33" s="208">
        <f t="shared" si="16"/>
        <v>0</v>
      </c>
      <c r="BR33" s="208">
        <f t="shared" si="17"/>
        <v>0</v>
      </c>
    </row>
    <row r="34" spans="2:75" s="1" customFormat="1" ht="21.75" customHeight="1" x14ac:dyDescent="0.25">
      <c r="B34" s="59">
        <f t="shared" si="18"/>
        <v>46225</v>
      </c>
      <c r="C34" s="60">
        <f t="shared" si="19"/>
        <v>4</v>
      </c>
      <c r="D34" s="210">
        <f t="shared" si="20"/>
        <v>46225</v>
      </c>
      <c r="E34" s="211"/>
      <c r="F34" s="6"/>
      <c r="G34" s="6"/>
      <c r="H34" s="114"/>
      <c r="I34" s="203"/>
      <c r="J34" s="96"/>
      <c r="K34" s="7"/>
      <c r="L34" s="105">
        <f t="shared" si="21"/>
        <v>0</v>
      </c>
      <c r="M34" s="91"/>
      <c r="N34" s="8"/>
      <c r="O34" s="105">
        <f t="shared" si="22"/>
        <v>0</v>
      </c>
      <c r="P34" s="96"/>
      <c r="Q34" s="7"/>
      <c r="R34" s="105">
        <f t="shared" si="27"/>
        <v>0</v>
      </c>
      <c r="S34" s="91"/>
      <c r="T34" s="8"/>
      <c r="U34" s="105">
        <f t="shared" si="24"/>
        <v>0</v>
      </c>
      <c r="V34" s="367">
        <f>IF(D34=Persönliche_Daten!$D$24,Persönliche_Daten!$H$24,IF(D34=Persönliche_Daten!$D$26,Persönliche_Daten!$H$26,IF(BF34&gt;0,0,IF(C34=2,Persönliche_Daten!$G$14,IF(C34=3,Persönliche_Daten!$H$14,IF(C34=4,Persönliche_Daten!$I$14,IF(C34=5,Persönliche_Daten!$J$14,IF(C34=6,Persönliche_Daten!$K$14))))))+IF(C34=7,Persönliche_Daten!$L$14,IF(C34=1,Persönliche_Daten!$M$14,0))))</f>
        <v>0</v>
      </c>
      <c r="W34" s="397"/>
      <c r="X34" s="369">
        <f t="shared" si="0"/>
        <v>0</v>
      </c>
      <c r="Y34" s="370"/>
      <c r="Z34" s="371">
        <f t="shared" si="25"/>
        <v>0</v>
      </c>
      <c r="AA34" s="372"/>
      <c r="AB34" s="367">
        <f>IF(D34=Persönliche_Daten!$D$24,Persönliche_Daten!$H$24,IF(D34=Persönliche_Daten!$D$26,0,IF(BF34&gt;0,0,IF(C34=2,Persönliche_Daten!$P$14,IF(C34=3,Persönliche_Daten!$Q$14,IF(C34=4,Persönliche_Daten!$R$14,IF(C34=5,Persönliche_Daten!$S$14,IF(C34=6,Persönliche_Daten!$T$14))))))+IF(C34=7,Persönliche_Daten!$U$14,IF(C34=1,Persönliche_Daten!$V$14,0))))</f>
        <v>0</v>
      </c>
      <c r="AC34" s="397"/>
      <c r="AD34" s="369">
        <f t="shared" si="1"/>
        <v>0</v>
      </c>
      <c r="AE34" s="370"/>
      <c r="AF34" s="371">
        <f t="shared" si="4"/>
        <v>0</v>
      </c>
      <c r="AG34" s="372"/>
      <c r="AH34" s="108">
        <f>Z34+AF34</f>
        <v>0</v>
      </c>
      <c r="AI34" s="105">
        <f t="shared" si="3"/>
        <v>0</v>
      </c>
      <c r="AJ34" s="12">
        <f t="shared" si="5"/>
        <v>0</v>
      </c>
      <c r="AK34" s="204">
        <f t="shared" si="26"/>
        <v>0</v>
      </c>
      <c r="AL34" s="205"/>
      <c r="AM34" s="205"/>
      <c r="AN34" s="205"/>
      <c r="AO34" s="393"/>
      <c r="AP34" s="393"/>
      <c r="AR34" s="207"/>
      <c r="AV34" s="1">
        <f>IF(AND(K34&gt;0,M34=K34),Persönliche_Daten!$AI$5,0)</f>
        <v>0</v>
      </c>
      <c r="AW34" s="209">
        <f t="shared" si="6"/>
        <v>0</v>
      </c>
      <c r="AX34" s="209">
        <f>IF(AND(L34&gt;6,L34&lt;9.01),L34-Persönliche_Daten!$AG$5,0)</f>
        <v>0</v>
      </c>
      <c r="AY34" s="209">
        <f>IF(L34&gt;9,L34-Persönliche_Daten!$AH$5,0)</f>
        <v>0</v>
      </c>
      <c r="AZ34" s="209">
        <f t="shared" si="7"/>
        <v>0</v>
      </c>
      <c r="BA34" s="209">
        <f t="shared" si="8"/>
        <v>0</v>
      </c>
      <c r="BB34" s="209">
        <f>IF(AND(O34&gt;6,O34&lt;9.01),O34-Persönliche_Daten!$AG$5,0)</f>
        <v>0</v>
      </c>
      <c r="BC34" s="209">
        <f>IF(O34&gt;9,O34-Persönliche_Daten!$AH$5,0)</f>
        <v>0</v>
      </c>
      <c r="BD34" s="209">
        <f t="shared" si="9"/>
        <v>0</v>
      </c>
      <c r="BE34" s="209">
        <f t="shared" si="10"/>
        <v>0</v>
      </c>
      <c r="BF34" s="209">
        <f t="shared" si="11"/>
        <v>0</v>
      </c>
      <c r="BG34" s="209"/>
      <c r="BH34" s="208"/>
      <c r="BI34" s="208">
        <f t="shared" si="12"/>
        <v>0</v>
      </c>
      <c r="BJ34" s="208">
        <f>IF(AND(R34&gt;6,R34&lt;9.01),R34-Persönliche_Daten!$AG$5,0)</f>
        <v>0</v>
      </c>
      <c r="BK34" s="208">
        <f>IF(R34&gt;9,R34-Persönliche_Daten!$AH$5,0)</f>
        <v>0</v>
      </c>
      <c r="BL34" s="208">
        <f t="shared" si="13"/>
        <v>0</v>
      </c>
      <c r="BM34" s="208">
        <f t="shared" si="14"/>
        <v>0</v>
      </c>
      <c r="BN34" s="208">
        <f>IF(AND(U34&gt;6,U34&lt;9.01),U34-Persönliche_Daten!$AG$5,0)</f>
        <v>0</v>
      </c>
      <c r="BO34" s="208">
        <f>IF(U34&gt;9,U34-Persönliche_Daten!$AH$5,0)</f>
        <v>0</v>
      </c>
      <c r="BP34" s="208">
        <f t="shared" si="15"/>
        <v>0</v>
      </c>
      <c r="BQ34" s="208">
        <f t="shared" si="16"/>
        <v>0</v>
      </c>
      <c r="BR34" s="208">
        <f t="shared" si="17"/>
        <v>0</v>
      </c>
    </row>
    <row r="35" spans="2:75" s="1" customFormat="1" ht="21.75" customHeight="1" x14ac:dyDescent="0.25">
      <c r="B35" s="59">
        <f t="shared" si="18"/>
        <v>46226</v>
      </c>
      <c r="C35" s="60">
        <f t="shared" si="19"/>
        <v>5</v>
      </c>
      <c r="D35" s="210">
        <f t="shared" si="20"/>
        <v>46226</v>
      </c>
      <c r="E35" s="211"/>
      <c r="F35" s="6"/>
      <c r="G35" s="6"/>
      <c r="H35" s="114"/>
      <c r="I35" s="203"/>
      <c r="J35" s="96"/>
      <c r="K35" s="7"/>
      <c r="L35" s="105">
        <f t="shared" si="21"/>
        <v>0</v>
      </c>
      <c r="M35" s="91"/>
      <c r="N35" s="8"/>
      <c r="O35" s="105">
        <f t="shared" si="22"/>
        <v>0</v>
      </c>
      <c r="P35" s="96"/>
      <c r="Q35" s="7"/>
      <c r="R35" s="105">
        <f t="shared" si="27"/>
        <v>0</v>
      </c>
      <c r="S35" s="91"/>
      <c r="T35" s="8"/>
      <c r="U35" s="105">
        <f t="shared" si="24"/>
        <v>0</v>
      </c>
      <c r="V35" s="367">
        <f>IF(D35=Persönliche_Daten!$D$24,Persönliche_Daten!$H$24,IF(D35=Persönliche_Daten!$D$26,Persönliche_Daten!$H$26,IF(BF35&gt;0,0,IF(C35=2,Persönliche_Daten!$G$14,IF(C35=3,Persönliche_Daten!$H$14,IF(C35=4,Persönliche_Daten!$I$14,IF(C35=5,Persönliche_Daten!$J$14,IF(C35=6,Persönliche_Daten!$K$14))))))+IF(C35=7,Persönliche_Daten!$L$14,IF(C35=1,Persönliche_Daten!$M$14,0))))</f>
        <v>0</v>
      </c>
      <c r="W35" s="397"/>
      <c r="X35" s="369">
        <f t="shared" si="0"/>
        <v>0</v>
      </c>
      <c r="Y35" s="370"/>
      <c r="Z35" s="371">
        <f t="shared" si="25"/>
        <v>0</v>
      </c>
      <c r="AA35" s="372"/>
      <c r="AB35" s="367">
        <f>IF(D35=Persönliche_Daten!$D$24,Persönliche_Daten!$H$24,IF(D35=Persönliche_Daten!$D$26,0,IF(BF35&gt;0,0,IF(C35=2,Persönliche_Daten!$P$14,IF(C35=3,Persönliche_Daten!$Q$14,IF(C35=4,Persönliche_Daten!$R$14,IF(C35=5,Persönliche_Daten!$S$14,IF(C35=6,Persönliche_Daten!$T$14))))))+IF(C35=7,Persönliche_Daten!$U$14,IF(C35=1,Persönliche_Daten!$V$14,0))))</f>
        <v>0</v>
      </c>
      <c r="AC35" s="397"/>
      <c r="AD35" s="369">
        <f t="shared" si="1"/>
        <v>0</v>
      </c>
      <c r="AE35" s="370"/>
      <c r="AF35" s="371">
        <f t="shared" si="4"/>
        <v>0</v>
      </c>
      <c r="AG35" s="372"/>
      <c r="AH35" s="108">
        <f t="shared" si="2"/>
        <v>0</v>
      </c>
      <c r="AI35" s="105">
        <f t="shared" si="3"/>
        <v>0</v>
      </c>
      <c r="AJ35" s="12">
        <f t="shared" si="5"/>
        <v>0</v>
      </c>
      <c r="AK35" s="204">
        <f t="shared" si="26"/>
        <v>0</v>
      </c>
      <c r="AL35" s="205"/>
      <c r="AM35" s="205"/>
      <c r="AN35" s="205"/>
      <c r="AO35" s="393"/>
      <c r="AP35" s="393"/>
      <c r="AR35" s="207"/>
      <c r="AV35" s="1">
        <f>IF(AND(K35&gt;0,M35=K35),Persönliche_Daten!$AI$5,0)</f>
        <v>0</v>
      </c>
      <c r="AW35" s="209">
        <f t="shared" si="6"/>
        <v>0</v>
      </c>
      <c r="AX35" s="209">
        <f>IF(AND(L35&gt;6,L35&lt;9.01),L35-Persönliche_Daten!$AG$5,0)</f>
        <v>0</v>
      </c>
      <c r="AY35" s="209">
        <f>IF(L35&gt;9,L35-Persönliche_Daten!$AH$5,0)</f>
        <v>0</v>
      </c>
      <c r="AZ35" s="209">
        <f t="shared" si="7"/>
        <v>0</v>
      </c>
      <c r="BA35" s="209">
        <f t="shared" si="8"/>
        <v>0</v>
      </c>
      <c r="BB35" s="209">
        <f>IF(AND(O35&gt;6,O35&lt;9.01),O35-Persönliche_Daten!$AG$5,0)</f>
        <v>0</v>
      </c>
      <c r="BC35" s="209">
        <f>IF(O35&gt;9,O35-Persönliche_Daten!$AH$5,0)</f>
        <v>0</v>
      </c>
      <c r="BD35" s="209">
        <f t="shared" si="9"/>
        <v>0</v>
      </c>
      <c r="BE35" s="209">
        <f t="shared" si="10"/>
        <v>0</v>
      </c>
      <c r="BF35" s="209">
        <f t="shared" si="11"/>
        <v>0</v>
      </c>
      <c r="BG35" s="209"/>
      <c r="BH35" s="208"/>
      <c r="BI35" s="208">
        <f t="shared" si="12"/>
        <v>0</v>
      </c>
      <c r="BJ35" s="208">
        <f>IF(AND(R35&gt;6,R35&lt;9.01),R35-Persönliche_Daten!$AG$5,0)</f>
        <v>0</v>
      </c>
      <c r="BK35" s="208">
        <f>IF(R35&gt;9,R35-Persönliche_Daten!$AH$5,0)</f>
        <v>0</v>
      </c>
      <c r="BL35" s="208">
        <f t="shared" si="13"/>
        <v>0</v>
      </c>
      <c r="BM35" s="208">
        <f t="shared" si="14"/>
        <v>0</v>
      </c>
      <c r="BN35" s="208">
        <f>IF(AND(U35&gt;6,U35&lt;9.01),U35-Persönliche_Daten!$AG$5,0)</f>
        <v>0</v>
      </c>
      <c r="BO35" s="208">
        <f>IF(U35&gt;9,U35-Persönliche_Daten!$AH$5,0)</f>
        <v>0</v>
      </c>
      <c r="BP35" s="208">
        <f t="shared" si="15"/>
        <v>0</v>
      </c>
      <c r="BQ35" s="208">
        <f t="shared" si="16"/>
        <v>0</v>
      </c>
      <c r="BR35" s="208">
        <f t="shared" si="17"/>
        <v>0</v>
      </c>
    </row>
    <row r="36" spans="2:75" s="1" customFormat="1" ht="21.75" customHeight="1" x14ac:dyDescent="0.25">
      <c r="B36" s="59">
        <f t="shared" si="18"/>
        <v>46227</v>
      </c>
      <c r="C36" s="60">
        <f t="shared" si="19"/>
        <v>6</v>
      </c>
      <c r="D36" s="210">
        <f t="shared" si="20"/>
        <v>46227</v>
      </c>
      <c r="E36" s="211"/>
      <c r="F36" s="6"/>
      <c r="G36" s="6"/>
      <c r="H36" s="114"/>
      <c r="I36" s="203"/>
      <c r="J36" s="96"/>
      <c r="K36" s="7"/>
      <c r="L36" s="105">
        <f t="shared" si="21"/>
        <v>0</v>
      </c>
      <c r="M36" s="91"/>
      <c r="N36" s="8"/>
      <c r="O36" s="105">
        <f t="shared" si="22"/>
        <v>0</v>
      </c>
      <c r="P36" s="96"/>
      <c r="Q36" s="7"/>
      <c r="R36" s="105">
        <f t="shared" si="27"/>
        <v>0</v>
      </c>
      <c r="S36" s="91"/>
      <c r="T36" s="8"/>
      <c r="U36" s="105">
        <f t="shared" si="24"/>
        <v>0</v>
      </c>
      <c r="V36" s="367">
        <f>IF(D36=Persönliche_Daten!$D$24,Persönliche_Daten!$H$24,IF(D36=Persönliche_Daten!$D$26,Persönliche_Daten!$H$26,IF(BF36&gt;0,0,IF(C36=2,Persönliche_Daten!$G$14,IF(C36=3,Persönliche_Daten!$H$14,IF(C36=4,Persönliche_Daten!$I$14,IF(C36=5,Persönliche_Daten!$J$14,IF(C36=6,Persönliche_Daten!$K$14))))))+IF(C36=7,Persönliche_Daten!$L$14,IF(C36=1,Persönliche_Daten!$M$14,0))))</f>
        <v>0</v>
      </c>
      <c r="W36" s="397"/>
      <c r="X36" s="369">
        <f t="shared" si="0"/>
        <v>0</v>
      </c>
      <c r="Y36" s="370"/>
      <c r="Z36" s="371">
        <f t="shared" si="25"/>
        <v>0</v>
      </c>
      <c r="AA36" s="372"/>
      <c r="AB36" s="367">
        <f>IF(D36=Persönliche_Daten!$D$24,Persönliche_Daten!$H$24,IF(D36=Persönliche_Daten!$D$26,0,IF(BF36&gt;0,0,IF(C36=2,Persönliche_Daten!$P$14,IF(C36=3,Persönliche_Daten!$Q$14,IF(C36=4,Persönliche_Daten!$R$14,IF(C36=5,Persönliche_Daten!$S$14,IF(C36=6,Persönliche_Daten!$T$14))))))+IF(C36=7,Persönliche_Daten!$U$14,IF(C36=1,Persönliche_Daten!$V$14,0))))</f>
        <v>0</v>
      </c>
      <c r="AC36" s="397"/>
      <c r="AD36" s="369">
        <f t="shared" si="1"/>
        <v>0</v>
      </c>
      <c r="AE36" s="370"/>
      <c r="AF36" s="371">
        <f t="shared" si="4"/>
        <v>0</v>
      </c>
      <c r="AG36" s="372"/>
      <c r="AH36" s="108">
        <f>Z36+AF36</f>
        <v>0</v>
      </c>
      <c r="AI36" s="105">
        <f t="shared" si="3"/>
        <v>0</v>
      </c>
      <c r="AJ36" s="12">
        <f t="shared" si="5"/>
        <v>0</v>
      </c>
      <c r="AK36" s="204">
        <f t="shared" si="26"/>
        <v>0</v>
      </c>
      <c r="AL36" s="205"/>
      <c r="AM36" s="205"/>
      <c r="AN36" s="205"/>
      <c r="AO36" s="393"/>
      <c r="AP36" s="393"/>
      <c r="AR36" s="207"/>
      <c r="AV36" s="1">
        <f>IF(AND(K36&gt;0,M36=K36),Persönliche_Daten!$AI$5,0)</f>
        <v>0</v>
      </c>
      <c r="AW36" s="209">
        <f t="shared" si="6"/>
        <v>0</v>
      </c>
      <c r="AX36" s="209">
        <f>IF(AND(L36&gt;6,L36&lt;9.01),L36-Persönliche_Daten!$AG$5,0)</f>
        <v>0</v>
      </c>
      <c r="AY36" s="209">
        <f>IF(L36&gt;9,L36-Persönliche_Daten!$AH$5,0)</f>
        <v>0</v>
      </c>
      <c r="AZ36" s="209">
        <f t="shared" si="7"/>
        <v>0</v>
      </c>
      <c r="BA36" s="209">
        <f t="shared" si="8"/>
        <v>0</v>
      </c>
      <c r="BB36" s="209">
        <f>IF(AND(O36&gt;6,O36&lt;9.01),O36-Persönliche_Daten!$AG$5,0)</f>
        <v>0</v>
      </c>
      <c r="BC36" s="209">
        <f>IF(O36&gt;9,O36-Persönliche_Daten!$AH$5,0)</f>
        <v>0</v>
      </c>
      <c r="BD36" s="209">
        <f t="shared" si="9"/>
        <v>0</v>
      </c>
      <c r="BE36" s="209">
        <f t="shared" si="10"/>
        <v>0</v>
      </c>
      <c r="BF36" s="209">
        <f t="shared" si="11"/>
        <v>0</v>
      </c>
      <c r="BG36" s="209"/>
      <c r="BH36" s="208"/>
      <c r="BI36" s="208">
        <f t="shared" si="12"/>
        <v>0</v>
      </c>
      <c r="BJ36" s="208">
        <f>IF(AND(R36&gt;6,R36&lt;9.01),R36-Persönliche_Daten!$AG$5,0)</f>
        <v>0</v>
      </c>
      <c r="BK36" s="208">
        <f>IF(R36&gt;9,R36-Persönliche_Daten!$AH$5,0)</f>
        <v>0</v>
      </c>
      <c r="BL36" s="208">
        <f t="shared" si="13"/>
        <v>0</v>
      </c>
      <c r="BM36" s="208">
        <f t="shared" si="14"/>
        <v>0</v>
      </c>
      <c r="BN36" s="208">
        <f>IF(AND(U36&gt;6,U36&lt;9.01),U36-Persönliche_Daten!$AG$5,0)</f>
        <v>0</v>
      </c>
      <c r="BO36" s="208">
        <f>IF(U36&gt;9,U36-Persönliche_Daten!$AH$5,0)</f>
        <v>0</v>
      </c>
      <c r="BP36" s="208">
        <f t="shared" si="15"/>
        <v>0</v>
      </c>
      <c r="BQ36" s="208">
        <f t="shared" si="16"/>
        <v>0</v>
      </c>
      <c r="BR36" s="208">
        <f t="shared" si="17"/>
        <v>0</v>
      </c>
    </row>
    <row r="37" spans="2:75" s="1" customFormat="1" ht="21.75" customHeight="1" x14ac:dyDescent="0.25">
      <c r="B37" s="59">
        <f t="shared" si="18"/>
        <v>46228</v>
      </c>
      <c r="C37" s="60">
        <f t="shared" si="19"/>
        <v>7</v>
      </c>
      <c r="D37" s="210">
        <f t="shared" si="20"/>
        <v>46228</v>
      </c>
      <c r="E37" s="211"/>
      <c r="F37" s="6"/>
      <c r="G37" s="6"/>
      <c r="H37" s="114"/>
      <c r="I37" s="203"/>
      <c r="J37" s="96"/>
      <c r="K37" s="7"/>
      <c r="L37" s="105">
        <f t="shared" si="21"/>
        <v>0</v>
      </c>
      <c r="M37" s="91"/>
      <c r="N37" s="8"/>
      <c r="O37" s="105">
        <f t="shared" si="22"/>
        <v>0</v>
      </c>
      <c r="P37" s="96"/>
      <c r="Q37" s="7"/>
      <c r="R37" s="105">
        <f t="shared" si="27"/>
        <v>0</v>
      </c>
      <c r="S37" s="91"/>
      <c r="T37" s="8"/>
      <c r="U37" s="105">
        <f t="shared" si="24"/>
        <v>0</v>
      </c>
      <c r="V37" s="367">
        <f>IF(D37=Persönliche_Daten!$D$24,Persönliche_Daten!$H$24,IF(D37=Persönliche_Daten!$D$26,Persönliche_Daten!$H$26,IF(BF37&gt;0,0,IF(C37=2,Persönliche_Daten!$G$14,IF(C37=3,Persönliche_Daten!$H$14,IF(C37=4,Persönliche_Daten!$I$14,IF(C37=5,Persönliche_Daten!$J$14,IF(C37=6,Persönliche_Daten!$K$14))))))+IF(C37=7,Persönliche_Daten!$L$14,IF(C37=1,Persönliche_Daten!$M$14,0))))</f>
        <v>0</v>
      </c>
      <c r="W37" s="397"/>
      <c r="X37" s="369">
        <f t="shared" si="0"/>
        <v>0</v>
      </c>
      <c r="Y37" s="370"/>
      <c r="Z37" s="371">
        <f t="shared" si="25"/>
        <v>0</v>
      </c>
      <c r="AA37" s="372"/>
      <c r="AB37" s="367">
        <f>IF(D37=Persönliche_Daten!$D$24,Persönliche_Daten!$H$24,IF(D37=Persönliche_Daten!$D$26,0,IF(BF37&gt;0,0,IF(C37=2,Persönliche_Daten!$P$14,IF(C37=3,Persönliche_Daten!$Q$14,IF(C37=4,Persönliche_Daten!$R$14,IF(C37=5,Persönliche_Daten!$S$14,IF(C37=6,Persönliche_Daten!$T$14))))))+IF(C37=7,Persönliche_Daten!$U$14,IF(C37=1,Persönliche_Daten!$V$14,0))))</f>
        <v>0</v>
      </c>
      <c r="AC37" s="397"/>
      <c r="AD37" s="369">
        <f t="shared" si="1"/>
        <v>0</v>
      </c>
      <c r="AE37" s="370"/>
      <c r="AF37" s="371">
        <f t="shared" si="4"/>
        <v>0</v>
      </c>
      <c r="AG37" s="372"/>
      <c r="AH37" s="108">
        <f>Z37+AF37</f>
        <v>0</v>
      </c>
      <c r="AI37" s="105">
        <f t="shared" si="3"/>
        <v>0</v>
      </c>
      <c r="AJ37" s="12">
        <f t="shared" si="5"/>
        <v>0</v>
      </c>
      <c r="AK37" s="204">
        <f t="shared" si="26"/>
        <v>0</v>
      </c>
      <c r="AL37" s="205"/>
      <c r="AM37" s="205"/>
      <c r="AN37" s="205"/>
      <c r="AO37" s="393"/>
      <c r="AP37" s="393"/>
      <c r="AR37" s="207"/>
      <c r="AV37" s="1">
        <f>IF(AND(K37&gt;0,M37=K37),Persönliche_Daten!$AI$5,0)</f>
        <v>0</v>
      </c>
      <c r="AW37" s="209">
        <f t="shared" si="6"/>
        <v>0</v>
      </c>
      <c r="AX37" s="209">
        <f>IF(AND(L37&gt;6,L37&lt;9.01),L37-Persönliche_Daten!$AG$5,0)</f>
        <v>0</v>
      </c>
      <c r="AY37" s="209">
        <f>IF(L37&gt;9,L37-Persönliche_Daten!$AH$5,0)</f>
        <v>0</v>
      </c>
      <c r="AZ37" s="209">
        <f t="shared" si="7"/>
        <v>0</v>
      </c>
      <c r="BA37" s="209">
        <f t="shared" si="8"/>
        <v>0</v>
      </c>
      <c r="BB37" s="209">
        <f>IF(AND(O37&gt;6,O37&lt;9.01),O37-Persönliche_Daten!$AG$5,0)</f>
        <v>0</v>
      </c>
      <c r="BC37" s="209">
        <f>IF(O37&gt;9,O37-Persönliche_Daten!$AH$5,0)</f>
        <v>0</v>
      </c>
      <c r="BD37" s="209">
        <f t="shared" si="9"/>
        <v>0</v>
      </c>
      <c r="BE37" s="209">
        <f t="shared" si="10"/>
        <v>0</v>
      </c>
      <c r="BF37" s="209">
        <f t="shared" si="11"/>
        <v>0</v>
      </c>
      <c r="BG37" s="209"/>
      <c r="BH37" s="208"/>
      <c r="BI37" s="208">
        <f t="shared" si="12"/>
        <v>0</v>
      </c>
      <c r="BJ37" s="208">
        <f>IF(AND(R37&gt;6,R37&lt;9.01),R37-Persönliche_Daten!$AG$5,0)</f>
        <v>0</v>
      </c>
      <c r="BK37" s="208">
        <f>IF(R37&gt;9,R37-Persönliche_Daten!$AH$5,0)</f>
        <v>0</v>
      </c>
      <c r="BL37" s="208">
        <f t="shared" si="13"/>
        <v>0</v>
      </c>
      <c r="BM37" s="208">
        <f t="shared" si="14"/>
        <v>0</v>
      </c>
      <c r="BN37" s="208">
        <f>IF(AND(U37&gt;6,U37&lt;9.01),U37-Persönliche_Daten!$AG$5,0)</f>
        <v>0</v>
      </c>
      <c r="BO37" s="208">
        <f>IF(U37&gt;9,U37-Persönliche_Daten!$AH$5,0)</f>
        <v>0</v>
      </c>
      <c r="BP37" s="208">
        <f t="shared" si="15"/>
        <v>0</v>
      </c>
      <c r="BQ37" s="208">
        <f t="shared" si="16"/>
        <v>0</v>
      </c>
      <c r="BR37" s="208">
        <f t="shared" si="17"/>
        <v>0</v>
      </c>
    </row>
    <row r="38" spans="2:75" s="1" customFormat="1" ht="21.75" customHeight="1" x14ac:dyDescent="0.25">
      <c r="B38" s="59">
        <f t="shared" si="18"/>
        <v>46229</v>
      </c>
      <c r="C38" s="60">
        <f t="shared" si="19"/>
        <v>1</v>
      </c>
      <c r="D38" s="210">
        <f t="shared" si="20"/>
        <v>46229</v>
      </c>
      <c r="E38" s="211"/>
      <c r="F38" s="6"/>
      <c r="G38" s="6"/>
      <c r="H38" s="114"/>
      <c r="I38" s="203"/>
      <c r="J38" s="96"/>
      <c r="K38" s="7"/>
      <c r="L38" s="105">
        <f t="shared" ref="L38:L43" si="28">(K38-J38)*24</f>
        <v>0</v>
      </c>
      <c r="M38" s="91"/>
      <c r="N38" s="8"/>
      <c r="O38" s="105">
        <f t="shared" si="22"/>
        <v>0</v>
      </c>
      <c r="P38" s="96"/>
      <c r="Q38" s="7"/>
      <c r="R38" s="105">
        <f t="shared" si="27"/>
        <v>0</v>
      </c>
      <c r="S38" s="91"/>
      <c r="T38" s="8"/>
      <c r="U38" s="105">
        <f t="shared" si="24"/>
        <v>0</v>
      </c>
      <c r="V38" s="367">
        <f>IF(D38=Persönliche_Daten!$D$24,Persönliche_Daten!$H$24,IF(D38=Persönliche_Daten!$D$26,Persönliche_Daten!$H$26,IF(BF38&gt;0,0,IF(C38=2,Persönliche_Daten!$G$14,IF(C38=3,Persönliche_Daten!$H$14,IF(C38=4,Persönliche_Daten!$I$14,IF(C38=5,Persönliche_Daten!$J$14,IF(C38=6,Persönliche_Daten!$K$14))))))+IF(C38=7,Persönliche_Daten!$L$14,IF(C38=1,Persönliche_Daten!$M$14,0))))</f>
        <v>0</v>
      </c>
      <c r="W38" s="397"/>
      <c r="X38" s="369">
        <f t="shared" si="0"/>
        <v>0</v>
      </c>
      <c r="Y38" s="370"/>
      <c r="Z38" s="371">
        <f t="shared" si="25"/>
        <v>0</v>
      </c>
      <c r="AA38" s="372"/>
      <c r="AB38" s="367">
        <f>IF(D38=Persönliche_Daten!$D$24,Persönliche_Daten!$H$24,IF(D38=Persönliche_Daten!$D$26,0,IF(BF38&gt;0,0,IF(C38=2,Persönliche_Daten!$P$14,IF(C38=3,Persönliche_Daten!$Q$14,IF(C38=4,Persönliche_Daten!$R$14,IF(C38=5,Persönliche_Daten!$S$14,IF(C38=6,Persönliche_Daten!$T$14))))))+IF(C38=7,Persönliche_Daten!$U$14,IF(C38=1,Persönliche_Daten!$V$14,0))))</f>
        <v>0</v>
      </c>
      <c r="AC38" s="397"/>
      <c r="AD38" s="369">
        <f t="shared" si="1"/>
        <v>0</v>
      </c>
      <c r="AE38" s="370"/>
      <c r="AF38" s="371">
        <f t="shared" si="4"/>
        <v>0</v>
      </c>
      <c r="AG38" s="372"/>
      <c r="AH38" s="108">
        <f>Z38+AF38</f>
        <v>0</v>
      </c>
      <c r="AI38" s="105">
        <f t="shared" si="3"/>
        <v>0</v>
      </c>
      <c r="AJ38" s="12">
        <f t="shared" si="5"/>
        <v>0</v>
      </c>
      <c r="AK38" s="204">
        <f t="shared" si="26"/>
        <v>0</v>
      </c>
      <c r="AL38" s="205"/>
      <c r="AM38" s="205"/>
      <c r="AN38" s="205"/>
      <c r="AO38" s="393"/>
      <c r="AP38" s="393"/>
      <c r="AR38" s="207"/>
      <c r="AV38" s="1">
        <f>IF(AND(K38&gt;0,M38=K38),Persönliche_Daten!$AI$5,0)</f>
        <v>0</v>
      </c>
      <c r="AW38" s="209">
        <f t="shared" si="6"/>
        <v>0</v>
      </c>
      <c r="AX38" s="209">
        <f>IF(AND(L38&gt;6,L38&lt;9.01),L38-Persönliche_Daten!$AG$5,0)</f>
        <v>0</v>
      </c>
      <c r="AY38" s="209">
        <f>IF(L38&gt;9,L38-Persönliche_Daten!$AH$5,0)</f>
        <v>0</v>
      </c>
      <c r="AZ38" s="209">
        <f t="shared" si="7"/>
        <v>0</v>
      </c>
      <c r="BA38" s="209">
        <f t="shared" si="8"/>
        <v>0</v>
      </c>
      <c r="BB38" s="209">
        <f>IF(AND(O38&gt;6,O38&lt;9.01),O38-Persönliche_Daten!$AG$5,0)</f>
        <v>0</v>
      </c>
      <c r="BC38" s="209">
        <f>IF(O38&gt;9,O38-Persönliche_Daten!$AH$5,0)</f>
        <v>0</v>
      </c>
      <c r="BD38" s="209">
        <f t="shared" si="9"/>
        <v>0</v>
      </c>
      <c r="BE38" s="209">
        <f t="shared" si="10"/>
        <v>0</v>
      </c>
      <c r="BF38" s="209">
        <f t="shared" si="11"/>
        <v>0</v>
      </c>
      <c r="BG38" s="209"/>
      <c r="BH38" s="208"/>
      <c r="BI38" s="208">
        <f t="shared" si="12"/>
        <v>0</v>
      </c>
      <c r="BJ38" s="208">
        <f>IF(AND(R38&gt;6,R38&lt;9.01),R38-Persönliche_Daten!$AG$5,0)</f>
        <v>0</v>
      </c>
      <c r="BK38" s="208">
        <f>IF(R38&gt;9,R38-Persönliche_Daten!$AH$5,0)</f>
        <v>0</v>
      </c>
      <c r="BL38" s="208">
        <f t="shared" si="13"/>
        <v>0</v>
      </c>
      <c r="BM38" s="208">
        <f t="shared" si="14"/>
        <v>0</v>
      </c>
      <c r="BN38" s="208">
        <f>IF(AND(U38&gt;6,U38&lt;9.01),U38-Persönliche_Daten!$AG$5,0)</f>
        <v>0</v>
      </c>
      <c r="BO38" s="208">
        <f>IF(U38&gt;9,U38-Persönliche_Daten!$AH$5,0)</f>
        <v>0</v>
      </c>
      <c r="BP38" s="208">
        <f t="shared" si="15"/>
        <v>0</v>
      </c>
      <c r="BQ38" s="208">
        <f t="shared" si="16"/>
        <v>0</v>
      </c>
      <c r="BR38" s="208">
        <f t="shared" si="17"/>
        <v>0</v>
      </c>
    </row>
    <row r="39" spans="2:75" s="1" customFormat="1" ht="21.75" customHeight="1" x14ac:dyDescent="0.25">
      <c r="B39" s="59">
        <f t="shared" si="18"/>
        <v>46230</v>
      </c>
      <c r="C39" s="60">
        <f t="shared" si="19"/>
        <v>2</v>
      </c>
      <c r="D39" s="210">
        <f t="shared" si="20"/>
        <v>46230</v>
      </c>
      <c r="E39" s="211"/>
      <c r="F39" s="6"/>
      <c r="G39" s="6"/>
      <c r="H39" s="114"/>
      <c r="I39" s="203"/>
      <c r="J39" s="96"/>
      <c r="K39" s="7"/>
      <c r="L39" s="105">
        <f t="shared" si="28"/>
        <v>0</v>
      </c>
      <c r="M39" s="91"/>
      <c r="N39" s="8"/>
      <c r="O39" s="105">
        <f t="shared" si="22"/>
        <v>0</v>
      </c>
      <c r="P39" s="96"/>
      <c r="Q39" s="7"/>
      <c r="R39" s="105">
        <f t="shared" si="27"/>
        <v>0</v>
      </c>
      <c r="S39" s="91"/>
      <c r="T39" s="8"/>
      <c r="U39" s="105">
        <f t="shared" si="24"/>
        <v>0</v>
      </c>
      <c r="V39" s="367">
        <f>IF(D39=Persönliche_Daten!$D$24,Persönliche_Daten!$H$24,IF(D39=Persönliche_Daten!$D$26,Persönliche_Daten!$H$26,IF(BF39&gt;0,0,IF(C39=2,Persönliche_Daten!$G$14,IF(C39=3,Persönliche_Daten!$H$14,IF(C39=4,Persönliche_Daten!$I$14,IF(C39=5,Persönliche_Daten!$J$14,IF(C39=6,Persönliche_Daten!$K$14))))))+IF(C39=7,Persönliche_Daten!$L$14,IF(C39=1,Persönliche_Daten!$M$14,0))))</f>
        <v>0</v>
      </c>
      <c r="W39" s="397"/>
      <c r="X39" s="369">
        <f t="shared" si="0"/>
        <v>0</v>
      </c>
      <c r="Y39" s="370"/>
      <c r="Z39" s="371">
        <f t="shared" si="25"/>
        <v>0</v>
      </c>
      <c r="AA39" s="372"/>
      <c r="AB39" s="367">
        <f>IF(D39=Persönliche_Daten!$D$24,Persönliche_Daten!$H$24,IF(D39=Persönliche_Daten!$D$26,0,IF(BF39&gt;0,0,IF(C39=2,Persönliche_Daten!$P$14,IF(C39=3,Persönliche_Daten!$Q$14,IF(C39=4,Persönliche_Daten!$R$14,IF(C39=5,Persönliche_Daten!$S$14,IF(C39=6,Persönliche_Daten!$T$14))))))+IF(C39=7,Persönliche_Daten!$U$14,IF(C39=1,Persönliche_Daten!$V$14,0))))</f>
        <v>0</v>
      </c>
      <c r="AC39" s="397"/>
      <c r="AD39" s="369">
        <f t="shared" si="1"/>
        <v>0</v>
      </c>
      <c r="AE39" s="370"/>
      <c r="AF39" s="371">
        <f t="shared" si="4"/>
        <v>0</v>
      </c>
      <c r="AG39" s="372"/>
      <c r="AH39" s="108">
        <f t="shared" si="2"/>
        <v>0</v>
      </c>
      <c r="AI39" s="105">
        <f t="shared" si="3"/>
        <v>0</v>
      </c>
      <c r="AJ39" s="12">
        <f t="shared" si="5"/>
        <v>0</v>
      </c>
      <c r="AK39" s="204">
        <f t="shared" si="26"/>
        <v>0</v>
      </c>
      <c r="AL39" s="205"/>
      <c r="AM39" s="205"/>
      <c r="AN39" s="205"/>
      <c r="AO39" s="393"/>
      <c r="AP39" s="393"/>
      <c r="AR39" s="207"/>
      <c r="AV39" s="1">
        <f>IF(AND(K39&gt;0,M39=K39),Persönliche_Daten!$AI$5,0)</f>
        <v>0</v>
      </c>
      <c r="AW39" s="209">
        <f t="shared" si="6"/>
        <v>0</v>
      </c>
      <c r="AX39" s="209">
        <f>IF(AND(L39&gt;6,L39&lt;9.01),L39-Persönliche_Daten!$AG$5,0)</f>
        <v>0</v>
      </c>
      <c r="AY39" s="209">
        <f>IF(L39&gt;9,L39-Persönliche_Daten!$AH$5,0)</f>
        <v>0</v>
      </c>
      <c r="AZ39" s="209">
        <f t="shared" si="7"/>
        <v>0</v>
      </c>
      <c r="BA39" s="209">
        <f t="shared" si="8"/>
        <v>0</v>
      </c>
      <c r="BB39" s="209">
        <f>IF(AND(O39&gt;6,O39&lt;9.01),O39-Persönliche_Daten!$AG$5,0)</f>
        <v>0</v>
      </c>
      <c r="BC39" s="209">
        <f>IF(O39&gt;9,O39-Persönliche_Daten!$AH$5,0)</f>
        <v>0</v>
      </c>
      <c r="BD39" s="209">
        <f t="shared" si="9"/>
        <v>0</v>
      </c>
      <c r="BE39" s="209">
        <f t="shared" si="10"/>
        <v>0</v>
      </c>
      <c r="BF39" s="209">
        <f t="shared" si="11"/>
        <v>0</v>
      </c>
      <c r="BG39" s="209"/>
      <c r="BH39" s="208"/>
      <c r="BI39" s="208">
        <f t="shared" si="12"/>
        <v>0</v>
      </c>
      <c r="BJ39" s="208">
        <f>IF(AND(R39&gt;6,R39&lt;9.01),R39-Persönliche_Daten!$AG$5,0)</f>
        <v>0</v>
      </c>
      <c r="BK39" s="208">
        <f>IF(R39&gt;9,R39-Persönliche_Daten!$AH$5,0)</f>
        <v>0</v>
      </c>
      <c r="BL39" s="208">
        <f t="shared" si="13"/>
        <v>0</v>
      </c>
      <c r="BM39" s="208">
        <f t="shared" si="14"/>
        <v>0</v>
      </c>
      <c r="BN39" s="208">
        <f>IF(AND(U39&gt;6,U39&lt;9.01),U39-Persönliche_Daten!$AG$5,0)</f>
        <v>0</v>
      </c>
      <c r="BO39" s="208">
        <f>IF(U39&gt;9,U39-Persönliche_Daten!$AH$5,0)</f>
        <v>0</v>
      </c>
      <c r="BP39" s="208">
        <f t="shared" si="15"/>
        <v>0</v>
      </c>
      <c r="BQ39" s="208">
        <f t="shared" si="16"/>
        <v>0</v>
      </c>
      <c r="BR39" s="208">
        <f t="shared" si="17"/>
        <v>0</v>
      </c>
    </row>
    <row r="40" spans="2:75" s="1" customFormat="1" ht="21.75" customHeight="1" x14ac:dyDescent="0.25">
      <c r="B40" s="59">
        <f t="shared" si="18"/>
        <v>46231</v>
      </c>
      <c r="C40" s="60">
        <f t="shared" si="19"/>
        <v>3</v>
      </c>
      <c r="D40" s="210">
        <f t="shared" si="20"/>
        <v>46231</v>
      </c>
      <c r="E40" s="211"/>
      <c r="F40" s="6"/>
      <c r="G40" s="6"/>
      <c r="H40" s="114"/>
      <c r="I40" s="203"/>
      <c r="J40" s="96"/>
      <c r="K40" s="7"/>
      <c r="L40" s="105">
        <f t="shared" si="28"/>
        <v>0</v>
      </c>
      <c r="M40" s="91"/>
      <c r="N40" s="8"/>
      <c r="O40" s="105">
        <f t="shared" si="22"/>
        <v>0</v>
      </c>
      <c r="P40" s="96"/>
      <c r="Q40" s="7"/>
      <c r="R40" s="105">
        <f t="shared" si="27"/>
        <v>0</v>
      </c>
      <c r="S40" s="91"/>
      <c r="T40" s="8"/>
      <c r="U40" s="105">
        <f t="shared" si="24"/>
        <v>0</v>
      </c>
      <c r="V40" s="367">
        <f>IF(D40=Persönliche_Daten!$D$24,Persönliche_Daten!$H$24,IF(D40=Persönliche_Daten!$D$26,Persönliche_Daten!$H$26,IF(BF40&gt;0,0,IF(C40=2,Persönliche_Daten!$G$14,IF(C40=3,Persönliche_Daten!$H$14,IF(C40=4,Persönliche_Daten!$I$14,IF(C40=5,Persönliche_Daten!$J$14,IF(C40=6,Persönliche_Daten!$K$14))))))+IF(C40=7,Persönliche_Daten!$L$14,IF(C40=1,Persönliche_Daten!$M$14,0))))</f>
        <v>0</v>
      </c>
      <c r="W40" s="397"/>
      <c r="X40" s="369">
        <f t="shared" si="0"/>
        <v>0</v>
      </c>
      <c r="Y40" s="370"/>
      <c r="Z40" s="371">
        <f t="shared" si="25"/>
        <v>0</v>
      </c>
      <c r="AA40" s="372"/>
      <c r="AB40" s="367">
        <f>IF(D40=Persönliche_Daten!$D$24,Persönliche_Daten!$H$24,IF(D40=Persönliche_Daten!$D$26,0,IF(BF40&gt;0,0,IF(C40=2,Persönliche_Daten!$P$14,IF(C40=3,Persönliche_Daten!$Q$14,IF(C40=4,Persönliche_Daten!$R$14,IF(C40=5,Persönliche_Daten!$S$14,IF(C40=6,Persönliche_Daten!$T$14))))))+IF(C40=7,Persönliche_Daten!$U$14,IF(C40=1,Persönliche_Daten!$V$14,0))))</f>
        <v>0</v>
      </c>
      <c r="AC40" s="397"/>
      <c r="AD40" s="369">
        <f t="shared" si="1"/>
        <v>0</v>
      </c>
      <c r="AE40" s="370"/>
      <c r="AF40" s="371">
        <f t="shared" si="4"/>
        <v>0</v>
      </c>
      <c r="AG40" s="372"/>
      <c r="AH40" s="108">
        <f t="shared" si="2"/>
        <v>0</v>
      </c>
      <c r="AI40" s="105">
        <f t="shared" si="3"/>
        <v>0</v>
      </c>
      <c r="AJ40" s="12">
        <f t="shared" si="5"/>
        <v>0</v>
      </c>
      <c r="AK40" s="204">
        <f t="shared" si="26"/>
        <v>0</v>
      </c>
      <c r="AL40" s="205"/>
      <c r="AM40" s="205"/>
      <c r="AN40" s="205"/>
      <c r="AO40" s="393"/>
      <c r="AP40" s="393"/>
      <c r="AR40" s="207"/>
      <c r="AV40" s="1">
        <f>IF(AND(K40&gt;0,M40=K40),Persönliche_Daten!$AI$5,0)</f>
        <v>0</v>
      </c>
      <c r="AW40" s="209">
        <f t="shared" si="6"/>
        <v>0</v>
      </c>
      <c r="AX40" s="209">
        <f>IF(AND(L40&gt;6,L40&lt;9.01),L40-Persönliche_Daten!$AG$5,0)</f>
        <v>0</v>
      </c>
      <c r="AY40" s="209">
        <f>IF(L40&gt;9,L40-Persönliche_Daten!$AH$5,0)</f>
        <v>0</v>
      </c>
      <c r="AZ40" s="209">
        <f t="shared" si="7"/>
        <v>0</v>
      </c>
      <c r="BA40" s="209">
        <f t="shared" si="8"/>
        <v>0</v>
      </c>
      <c r="BB40" s="209">
        <f>IF(AND(O40&gt;6,O40&lt;9.01),O40-Persönliche_Daten!$AG$5,0)</f>
        <v>0</v>
      </c>
      <c r="BC40" s="209">
        <f>IF(O40&gt;9,O40-Persönliche_Daten!$AH$5,0)</f>
        <v>0</v>
      </c>
      <c r="BD40" s="209">
        <f t="shared" si="9"/>
        <v>0</v>
      </c>
      <c r="BE40" s="209">
        <f t="shared" si="10"/>
        <v>0</v>
      </c>
      <c r="BF40" s="209">
        <f t="shared" si="11"/>
        <v>0</v>
      </c>
      <c r="BG40" s="209"/>
      <c r="BH40" s="208"/>
      <c r="BI40" s="208">
        <f t="shared" si="12"/>
        <v>0</v>
      </c>
      <c r="BJ40" s="208">
        <f>IF(AND(R40&gt;6,R40&lt;9.01),R40-Persönliche_Daten!$AG$5,0)</f>
        <v>0</v>
      </c>
      <c r="BK40" s="208">
        <f>IF(R40&gt;9,R40-Persönliche_Daten!$AH$5,0)</f>
        <v>0</v>
      </c>
      <c r="BL40" s="208">
        <f t="shared" si="13"/>
        <v>0</v>
      </c>
      <c r="BM40" s="208">
        <f t="shared" si="14"/>
        <v>0</v>
      </c>
      <c r="BN40" s="208">
        <f>IF(AND(U40&gt;6,U40&lt;9.01),U40-Persönliche_Daten!$AG$5,0)</f>
        <v>0</v>
      </c>
      <c r="BO40" s="208">
        <f>IF(U40&gt;9,U40-Persönliche_Daten!$AH$5,0)</f>
        <v>0</v>
      </c>
      <c r="BP40" s="208">
        <f t="shared" si="15"/>
        <v>0</v>
      </c>
      <c r="BQ40" s="208">
        <f t="shared" si="16"/>
        <v>0</v>
      </c>
      <c r="BR40" s="208">
        <f t="shared" si="17"/>
        <v>0</v>
      </c>
    </row>
    <row r="41" spans="2:75" s="1" customFormat="1" ht="21.75" customHeight="1" x14ac:dyDescent="0.25">
      <c r="B41" s="59">
        <f t="shared" si="18"/>
        <v>46232</v>
      </c>
      <c r="C41" s="60">
        <f t="shared" si="19"/>
        <v>4</v>
      </c>
      <c r="D41" s="210">
        <f t="shared" si="20"/>
        <v>46232</v>
      </c>
      <c r="E41" s="211"/>
      <c r="F41" s="6"/>
      <c r="G41" s="6"/>
      <c r="H41" s="114"/>
      <c r="I41" s="203"/>
      <c r="J41" s="96"/>
      <c r="K41" s="7"/>
      <c r="L41" s="105">
        <f t="shared" si="28"/>
        <v>0</v>
      </c>
      <c r="M41" s="91"/>
      <c r="N41" s="8"/>
      <c r="O41" s="105">
        <f t="shared" si="22"/>
        <v>0</v>
      </c>
      <c r="P41" s="96"/>
      <c r="Q41" s="7"/>
      <c r="R41" s="105">
        <f t="shared" si="27"/>
        <v>0</v>
      </c>
      <c r="S41" s="91"/>
      <c r="T41" s="8"/>
      <c r="U41" s="105">
        <f t="shared" si="24"/>
        <v>0</v>
      </c>
      <c r="V41" s="367">
        <f>IF(D41=Persönliche_Daten!$D$24,Persönliche_Daten!$H$24,IF(D41=Persönliche_Daten!$D$26,Persönliche_Daten!$H$26,IF(BF41&gt;0,0,IF(C41=2,Persönliche_Daten!$G$14,IF(C41=3,Persönliche_Daten!$H$14,IF(C41=4,Persönliche_Daten!$I$14,IF(C41=5,Persönliche_Daten!$J$14,IF(C41=6,Persönliche_Daten!$K$14))))))+IF(C41=7,Persönliche_Daten!$L$14,IF(C41=1,Persönliche_Daten!$M$14,0))))</f>
        <v>0</v>
      </c>
      <c r="W41" s="397"/>
      <c r="X41" s="369">
        <f t="shared" si="0"/>
        <v>0</v>
      </c>
      <c r="Y41" s="370"/>
      <c r="Z41" s="371">
        <f t="shared" si="25"/>
        <v>0</v>
      </c>
      <c r="AA41" s="372"/>
      <c r="AB41" s="367">
        <f>IF(D41=Persönliche_Daten!$D$24,Persönliche_Daten!$H$24,IF(D41=Persönliche_Daten!$D$26,0,IF(BF41&gt;0,0,IF(C41=2,Persönliche_Daten!$P$14,IF(C41=3,Persönliche_Daten!$Q$14,IF(C41=4,Persönliche_Daten!$R$14,IF(C41=5,Persönliche_Daten!$S$14,IF(C41=6,Persönliche_Daten!$T$14))))))+IF(C41=7,Persönliche_Daten!$U$14,IF(C41=1,Persönliche_Daten!$V$14,0))))</f>
        <v>0</v>
      </c>
      <c r="AC41" s="397"/>
      <c r="AD41" s="369">
        <f t="shared" si="1"/>
        <v>0</v>
      </c>
      <c r="AE41" s="370"/>
      <c r="AF41" s="371">
        <f t="shared" si="4"/>
        <v>0</v>
      </c>
      <c r="AG41" s="372"/>
      <c r="AH41" s="108">
        <f t="shared" si="2"/>
        <v>0</v>
      </c>
      <c r="AI41" s="105">
        <f t="shared" si="3"/>
        <v>0</v>
      </c>
      <c r="AJ41" s="12">
        <f t="shared" si="5"/>
        <v>0</v>
      </c>
      <c r="AK41" s="204">
        <f t="shared" si="26"/>
        <v>0</v>
      </c>
      <c r="AL41" s="205"/>
      <c r="AM41" s="205"/>
      <c r="AN41" s="205"/>
      <c r="AO41" s="393"/>
      <c r="AP41" s="393"/>
      <c r="AR41" s="207"/>
      <c r="AV41" s="1">
        <f>IF(AND(K41&gt;0,M41=K41),Persönliche_Daten!$AI$5,0)</f>
        <v>0</v>
      </c>
      <c r="AW41" s="209">
        <f t="shared" si="6"/>
        <v>0</v>
      </c>
      <c r="AX41" s="209">
        <f>IF(AND(L41&gt;6,L41&lt;9.01),L41-Persönliche_Daten!$AG$5,0)</f>
        <v>0</v>
      </c>
      <c r="AY41" s="209">
        <f>IF(L41&gt;9,L41-Persönliche_Daten!$AH$5,0)</f>
        <v>0</v>
      </c>
      <c r="AZ41" s="209">
        <f t="shared" si="7"/>
        <v>0</v>
      </c>
      <c r="BA41" s="209">
        <f t="shared" si="8"/>
        <v>0</v>
      </c>
      <c r="BB41" s="209">
        <f>IF(AND(O41&gt;6,O41&lt;9.01),O41-Persönliche_Daten!$AG$5,0)</f>
        <v>0</v>
      </c>
      <c r="BC41" s="209">
        <f>IF(O41&gt;9,O41-Persönliche_Daten!$AH$5,0)</f>
        <v>0</v>
      </c>
      <c r="BD41" s="209">
        <f t="shared" si="9"/>
        <v>0</v>
      </c>
      <c r="BE41" s="209">
        <f t="shared" si="10"/>
        <v>0</v>
      </c>
      <c r="BF41" s="209">
        <f t="shared" si="11"/>
        <v>0</v>
      </c>
      <c r="BG41" s="209"/>
      <c r="BH41" s="208"/>
      <c r="BI41" s="208">
        <f t="shared" si="12"/>
        <v>0</v>
      </c>
      <c r="BJ41" s="208">
        <f>IF(AND(R41&gt;6,R41&lt;9.01),R41-Persönliche_Daten!$AG$5,0)</f>
        <v>0</v>
      </c>
      <c r="BK41" s="208">
        <f>IF(R41&gt;9,R41-Persönliche_Daten!$AH$5,0)</f>
        <v>0</v>
      </c>
      <c r="BL41" s="208">
        <f t="shared" si="13"/>
        <v>0</v>
      </c>
      <c r="BM41" s="208">
        <f t="shared" si="14"/>
        <v>0</v>
      </c>
      <c r="BN41" s="208">
        <f>IF(AND(U41&gt;6,U41&lt;9.01),U41-Persönliche_Daten!$AG$5,0)</f>
        <v>0</v>
      </c>
      <c r="BO41" s="208">
        <f>IF(U41&gt;9,U41-Persönliche_Daten!$AH$5,0)</f>
        <v>0</v>
      </c>
      <c r="BP41" s="208">
        <f t="shared" si="15"/>
        <v>0</v>
      </c>
      <c r="BQ41" s="208">
        <f t="shared" si="16"/>
        <v>0</v>
      </c>
      <c r="BR41" s="208">
        <f t="shared" si="17"/>
        <v>0</v>
      </c>
    </row>
    <row r="42" spans="2:75" s="1" customFormat="1" ht="21.75" customHeight="1" x14ac:dyDescent="0.25">
      <c r="B42" s="59">
        <f t="shared" si="18"/>
        <v>46233</v>
      </c>
      <c r="C42" s="60">
        <f t="shared" si="19"/>
        <v>5</v>
      </c>
      <c r="D42" s="210">
        <f t="shared" si="20"/>
        <v>46233</v>
      </c>
      <c r="E42" s="211"/>
      <c r="F42" s="6"/>
      <c r="G42" s="6"/>
      <c r="H42" s="114"/>
      <c r="I42" s="203"/>
      <c r="J42" s="96"/>
      <c r="K42" s="7"/>
      <c r="L42" s="105">
        <f t="shared" si="28"/>
        <v>0</v>
      </c>
      <c r="M42" s="91"/>
      <c r="N42" s="8"/>
      <c r="O42" s="105">
        <f t="shared" si="22"/>
        <v>0</v>
      </c>
      <c r="P42" s="96"/>
      <c r="Q42" s="7"/>
      <c r="R42" s="105">
        <f t="shared" si="27"/>
        <v>0</v>
      </c>
      <c r="S42" s="91"/>
      <c r="T42" s="8"/>
      <c r="U42" s="105">
        <f t="shared" si="24"/>
        <v>0</v>
      </c>
      <c r="V42" s="367">
        <f>IF(D42=Persönliche_Daten!$D$24,Persönliche_Daten!$H$24,IF(D42=Persönliche_Daten!$D$26,Persönliche_Daten!$H$26,IF(BF42&gt;0,0,IF(C42=2,Persönliche_Daten!$G$14,IF(C42=3,Persönliche_Daten!$H$14,IF(C42=4,Persönliche_Daten!$I$14,IF(C42=5,Persönliche_Daten!$J$14,IF(C42=6,Persönliche_Daten!$K$14))))))+IF(C42=7,Persönliche_Daten!$L$14,IF(C42=1,Persönliche_Daten!$M$14,0))))</f>
        <v>0</v>
      </c>
      <c r="W42" s="397"/>
      <c r="X42" s="369">
        <f t="shared" si="0"/>
        <v>0</v>
      </c>
      <c r="Y42" s="370"/>
      <c r="Z42" s="371">
        <f t="shared" si="25"/>
        <v>0</v>
      </c>
      <c r="AA42" s="372"/>
      <c r="AB42" s="367">
        <f>IF(D42=Persönliche_Daten!$D$24,Persönliche_Daten!$H$24,IF(D42=Persönliche_Daten!$D$26,0,IF(BF42&gt;0,0,IF(C42=2,Persönliche_Daten!$P$14,IF(C42=3,Persönliche_Daten!$Q$14,IF(C42=4,Persönliche_Daten!$R$14,IF(C42=5,Persönliche_Daten!$S$14,IF(C42=6,Persönliche_Daten!$T$14))))))+IF(C42=7,Persönliche_Daten!$U$14,IF(C42=1,Persönliche_Daten!$V$14,0))))</f>
        <v>0</v>
      </c>
      <c r="AC42" s="397"/>
      <c r="AD42" s="369">
        <f t="shared" si="1"/>
        <v>0</v>
      </c>
      <c r="AE42" s="370"/>
      <c r="AF42" s="371">
        <f t="shared" si="4"/>
        <v>0</v>
      </c>
      <c r="AG42" s="372"/>
      <c r="AH42" s="108">
        <f t="shared" si="2"/>
        <v>0</v>
      </c>
      <c r="AI42" s="105">
        <f>ROUND(AH42+AI41,2)</f>
        <v>0</v>
      </c>
      <c r="AJ42" s="12">
        <f t="shared" si="5"/>
        <v>0</v>
      </c>
      <c r="AK42" s="204">
        <f t="shared" si="26"/>
        <v>0</v>
      </c>
      <c r="AL42" s="205"/>
      <c r="AM42" s="205"/>
      <c r="AN42" s="205"/>
      <c r="AO42" s="393"/>
      <c r="AP42" s="393"/>
      <c r="AR42" s="207"/>
      <c r="AV42" s="1">
        <f>IF(AND(K42&gt;0,M42=K42),Persönliche_Daten!$AI$5,0)</f>
        <v>0</v>
      </c>
      <c r="AW42" s="209">
        <f t="shared" si="6"/>
        <v>0</v>
      </c>
      <c r="AX42" s="209">
        <f>IF(AND(L42&gt;6,L42&lt;9.01),L42-Persönliche_Daten!$AG$5,0)</f>
        <v>0</v>
      </c>
      <c r="AY42" s="209">
        <f>IF(L42&gt;9,L42-Persönliche_Daten!$AH$5,0)</f>
        <v>0</v>
      </c>
      <c r="AZ42" s="209">
        <f t="shared" si="7"/>
        <v>0</v>
      </c>
      <c r="BA42" s="209">
        <f t="shared" si="8"/>
        <v>0</v>
      </c>
      <c r="BB42" s="209">
        <f>IF(AND(O42&gt;6,O42&lt;9.01),O42-Persönliche_Daten!$AG$5,0)</f>
        <v>0</v>
      </c>
      <c r="BC42" s="209">
        <f>IF(O42&gt;9,O42-Persönliche_Daten!$AH$5,0)</f>
        <v>0</v>
      </c>
      <c r="BD42" s="209">
        <f t="shared" si="9"/>
        <v>0</v>
      </c>
      <c r="BE42" s="209">
        <f t="shared" si="10"/>
        <v>0</v>
      </c>
      <c r="BF42" s="209">
        <f t="shared" si="11"/>
        <v>0</v>
      </c>
      <c r="BG42" s="209"/>
      <c r="BH42" s="208"/>
      <c r="BI42" s="208">
        <f t="shared" si="12"/>
        <v>0</v>
      </c>
      <c r="BJ42" s="208">
        <f>IF(AND(R42&gt;6,R42&lt;9.01),R42-Persönliche_Daten!$AG$5,0)</f>
        <v>0</v>
      </c>
      <c r="BK42" s="208">
        <f>IF(R42&gt;9,R42-Persönliche_Daten!$AH$5,0)</f>
        <v>0</v>
      </c>
      <c r="BL42" s="208">
        <f t="shared" si="13"/>
        <v>0</v>
      </c>
      <c r="BM42" s="208">
        <f t="shared" si="14"/>
        <v>0</v>
      </c>
      <c r="BN42" s="208">
        <f>IF(AND(U42&gt;6,U42&lt;9.01),U42-Persönliche_Daten!$AG$5,0)</f>
        <v>0</v>
      </c>
      <c r="BO42" s="208">
        <f>IF(U42&gt;9,U42-Persönliche_Daten!$AH$5,0)</f>
        <v>0</v>
      </c>
      <c r="BP42" s="208">
        <f t="shared" si="15"/>
        <v>0</v>
      </c>
      <c r="BQ42" s="208">
        <f t="shared" si="16"/>
        <v>0</v>
      </c>
      <c r="BR42" s="208">
        <f t="shared" si="17"/>
        <v>0</v>
      </c>
    </row>
    <row r="43" spans="2:75" s="1" customFormat="1" ht="21.75" customHeight="1" x14ac:dyDescent="0.25">
      <c r="B43" s="115">
        <f t="shared" si="18"/>
        <v>46234</v>
      </c>
      <c r="C43" s="116">
        <f t="shared" si="19"/>
        <v>6</v>
      </c>
      <c r="D43" s="212">
        <f t="shared" si="20"/>
        <v>46234</v>
      </c>
      <c r="E43" s="213"/>
      <c r="F43" s="117"/>
      <c r="G43" s="117"/>
      <c r="H43" s="118"/>
      <c r="I43" s="203"/>
      <c r="J43" s="97"/>
      <c r="K43" s="98"/>
      <c r="L43" s="106">
        <f t="shared" si="28"/>
        <v>0</v>
      </c>
      <c r="M43" s="99"/>
      <c r="N43" s="100"/>
      <c r="O43" s="106">
        <f t="shared" si="22"/>
        <v>0</v>
      </c>
      <c r="P43" s="97"/>
      <c r="Q43" s="98"/>
      <c r="R43" s="106">
        <f t="shared" si="27"/>
        <v>0</v>
      </c>
      <c r="S43" s="99"/>
      <c r="T43" s="100"/>
      <c r="U43" s="106">
        <f t="shared" si="24"/>
        <v>0</v>
      </c>
      <c r="V43" s="381">
        <f>IF(D43=Persönliche_Daten!$D$24,Persönliche_Daten!$H$24,IF(D43=Persönliche_Daten!$D$26,Persönliche_Daten!$H$26,IF(BF43&gt;0,0,IF(C43=2,Persönliche_Daten!$G$14,IF(C43=3,Persönliche_Daten!$H$14,IF(C43=4,Persönliche_Daten!$I$14,IF(C43=5,Persönliche_Daten!$J$14,IF(C43=6,Persönliche_Daten!$K$14))))))+IF(C43=7,Persönliche_Daten!$L$14,IF(C43=1,Persönliche_Daten!$M$14,0))))</f>
        <v>0</v>
      </c>
      <c r="W43" s="421"/>
      <c r="X43" s="383">
        <f t="shared" si="0"/>
        <v>0</v>
      </c>
      <c r="Y43" s="384"/>
      <c r="Z43" s="385">
        <f>IF(OR(V43&gt;0,X43&lt;&gt;0),ROUND(X43-V43,2),0)</f>
        <v>0</v>
      </c>
      <c r="AA43" s="386"/>
      <c r="AB43" s="381">
        <f>IF(D43=Persönliche_Daten!$D$24,Persönliche_Daten!$H$24,IF(D43=Persönliche_Daten!$D$26,0,IF(BF43&gt;0,0,IF(C43=2,Persönliche_Daten!$P$14,IF(C43=3,Persönliche_Daten!$Q$14,IF(C43=4,Persönliche_Daten!$R$14,IF(C43=5,Persönliche_Daten!$S$14,IF(C43=6,Persönliche_Daten!$T$14))))))+IF(C43=7,Persönliche_Daten!$U$14,IF(C43=1,Persönliche_Daten!$V$14,0))))</f>
        <v>0</v>
      </c>
      <c r="AC43" s="421"/>
      <c r="AD43" s="383">
        <f t="shared" si="1"/>
        <v>0</v>
      </c>
      <c r="AE43" s="384"/>
      <c r="AF43" s="385">
        <f t="shared" si="4"/>
        <v>0</v>
      </c>
      <c r="AG43" s="386"/>
      <c r="AH43" s="109">
        <f t="shared" si="2"/>
        <v>0</v>
      </c>
      <c r="AI43" s="106">
        <f>ROUND(AH43+AI42,2)</f>
        <v>0</v>
      </c>
      <c r="AJ43" s="12">
        <f t="shared" si="5"/>
        <v>0</v>
      </c>
      <c r="AK43" s="204">
        <f>IF(F43="x",1,0)</f>
        <v>0</v>
      </c>
      <c r="AL43" s="205"/>
      <c r="AM43" s="205"/>
      <c r="AN43" s="205"/>
      <c r="AO43" s="393"/>
      <c r="AP43" s="393"/>
      <c r="AR43" s="207"/>
      <c r="AT43" s="214"/>
      <c r="AV43" s="1">
        <f>IF(AND(K43&gt;0,M43=K43),Persönliche_Daten!$AI$5,0)</f>
        <v>0</v>
      </c>
      <c r="AW43" s="209">
        <f t="shared" si="6"/>
        <v>0</v>
      </c>
      <c r="AX43" s="209">
        <f>IF(AND(L43&gt;6,L43&lt;9.01),L43-Persönliche_Daten!$AG$5,0)</f>
        <v>0</v>
      </c>
      <c r="AY43" s="209">
        <f>IF(L43&gt;9,L43-Persönliche_Daten!$AH$5,0)</f>
        <v>0</v>
      </c>
      <c r="AZ43" s="209">
        <f t="shared" si="7"/>
        <v>0</v>
      </c>
      <c r="BA43" s="209">
        <f t="shared" si="8"/>
        <v>0</v>
      </c>
      <c r="BB43" s="209">
        <f>IF(AND(O43&gt;6,O43&lt;9.01),O43-Persönliche_Daten!$AG$5,0)</f>
        <v>0</v>
      </c>
      <c r="BC43" s="209">
        <f>IF(O43&gt;9,O43-Persönliche_Daten!$AH$5,0)</f>
        <v>0</v>
      </c>
      <c r="BD43" s="209">
        <f t="shared" si="9"/>
        <v>0</v>
      </c>
      <c r="BE43" s="209">
        <f t="shared" si="10"/>
        <v>0</v>
      </c>
      <c r="BF43" s="209">
        <f t="shared" si="11"/>
        <v>0</v>
      </c>
      <c r="BG43" s="209"/>
      <c r="BH43" s="208"/>
      <c r="BI43" s="208">
        <f t="shared" si="12"/>
        <v>0</v>
      </c>
      <c r="BJ43" s="208">
        <f>IF(AND(R43&gt;6,R43&lt;9.01),R43-Persönliche_Daten!$AG$5,0)</f>
        <v>0</v>
      </c>
      <c r="BK43" s="208">
        <f>IF(R43&gt;9,R43-Persönliche_Daten!$AH$5,0)</f>
        <v>0</v>
      </c>
      <c r="BL43" s="208">
        <f t="shared" si="13"/>
        <v>0</v>
      </c>
      <c r="BM43" s="208">
        <f t="shared" si="14"/>
        <v>0</v>
      </c>
      <c r="BN43" s="208">
        <f>IF(AND(U43&gt;6,U43&lt;9.01),U43-Persönliche_Daten!$AG$5,0)</f>
        <v>0</v>
      </c>
      <c r="BO43" s="208">
        <f>IF(U43&gt;9,U43-Persönliche_Daten!$AH$5,0)</f>
        <v>0</v>
      </c>
      <c r="BP43" s="208">
        <f t="shared" si="15"/>
        <v>0</v>
      </c>
      <c r="BQ43" s="208">
        <f t="shared" si="16"/>
        <v>0</v>
      </c>
      <c r="BR43" s="208">
        <f t="shared" si="17"/>
        <v>0</v>
      </c>
    </row>
    <row r="44" spans="2:75" s="1" customFormat="1" ht="15" customHeight="1" x14ac:dyDescent="0.25">
      <c r="B44" s="4"/>
      <c r="H44" s="3" t="s">
        <v>21</v>
      </c>
      <c r="K44" s="412"/>
      <c r="L44" s="412"/>
      <c r="M44" s="216"/>
      <c r="N44" s="413"/>
      <c r="O44" s="413"/>
      <c r="P44" s="217"/>
      <c r="Q44" s="217"/>
      <c r="R44" s="217"/>
      <c r="S44" s="216"/>
      <c r="T44" s="423"/>
      <c r="U44" s="424"/>
      <c r="V44" s="373">
        <f>SUM(V13:W43)</f>
        <v>0</v>
      </c>
      <c r="W44" s="374"/>
      <c r="X44" s="373">
        <f>SUM(X13:Y43)</f>
        <v>0</v>
      </c>
      <c r="Y44" s="374"/>
      <c r="Z44" s="375">
        <f>X44-V44</f>
        <v>0</v>
      </c>
      <c r="AA44" s="376"/>
      <c r="AB44" s="373">
        <f>SUM(AB13:AC43)</f>
        <v>0</v>
      </c>
      <c r="AC44" s="374"/>
      <c r="AD44" s="373">
        <f>SUM(AD13:AE43)</f>
        <v>0</v>
      </c>
      <c r="AE44" s="374"/>
      <c r="AF44" s="375">
        <f>AD44-AB44</f>
        <v>0</v>
      </c>
      <c r="AG44" s="376"/>
      <c r="AH44" s="103">
        <f>Z44+AF44</f>
        <v>0</v>
      </c>
      <c r="AI44" s="102">
        <f>AI43</f>
        <v>0</v>
      </c>
      <c r="AJ44" s="216"/>
      <c r="AK44" s="218">
        <f>SUM(AK13:AK43)</f>
        <v>0</v>
      </c>
      <c r="AL44" s="216"/>
      <c r="AM44" s="216"/>
      <c r="AN44" s="216"/>
      <c r="AO44" s="393"/>
      <c r="AP44" s="393"/>
      <c r="BW44" s="205"/>
    </row>
    <row r="45" spans="2:75" s="1" customFormat="1" ht="6" customHeight="1" x14ac:dyDescent="0.25">
      <c r="B45" s="4"/>
      <c r="K45" s="215"/>
      <c r="L45" s="215"/>
      <c r="M45" s="216"/>
      <c r="N45" s="217"/>
      <c r="O45" s="217"/>
      <c r="P45" s="217"/>
      <c r="Q45" s="217"/>
      <c r="R45" s="217"/>
      <c r="S45" s="216"/>
      <c r="T45" s="206"/>
      <c r="U45" s="206"/>
      <c r="V45" s="206"/>
      <c r="W45" s="206"/>
      <c r="X45" s="206"/>
      <c r="Y45" s="206"/>
      <c r="Z45" s="206"/>
      <c r="AA45" s="206"/>
      <c r="AB45" s="216"/>
      <c r="AC45" s="13"/>
      <c r="AD45" s="216"/>
      <c r="AE45" s="219"/>
      <c r="AF45" s="216"/>
      <c r="AG45" s="216"/>
      <c r="AH45" s="216"/>
      <c r="AI45" s="220"/>
      <c r="AJ45" s="206"/>
    </row>
    <row r="46" spans="2:75" s="1" customFormat="1" ht="15" customHeight="1" x14ac:dyDescent="0.25">
      <c r="B46" s="4"/>
      <c r="H46" s="221" t="s">
        <v>22</v>
      </c>
      <c r="S46" s="222"/>
      <c r="X46" s="365">
        <f>SUM(X13:Y43)/24</f>
        <v>0</v>
      </c>
      <c r="Y46" s="366"/>
      <c r="AB46" s="222"/>
      <c r="AC46" s="222"/>
      <c r="AD46" s="387">
        <f>SUM(AD13:AE43)/24</f>
        <v>0</v>
      </c>
      <c r="AE46" s="388"/>
      <c r="AF46" s="88">
        <f>X46+AD46</f>
        <v>0</v>
      </c>
      <c r="AG46" s="3"/>
      <c r="AH46" s="379">
        <f>AI44</f>
        <v>0</v>
      </c>
      <c r="AI46" s="380"/>
      <c r="AJ46" s="3"/>
      <c r="AN46" s="223">
        <f>AM46-AM46-AM46</f>
        <v>0</v>
      </c>
      <c r="AO46" s="422"/>
      <c r="AP46" s="422"/>
      <c r="BU46" s="1">
        <v>0</v>
      </c>
    </row>
    <row r="47" spans="2:75" s="1" customFormat="1" ht="28.5" customHeight="1" x14ac:dyDescent="0.3">
      <c r="B47" s="4"/>
      <c r="H47" s="221"/>
      <c r="S47" s="222"/>
      <c r="X47" s="119"/>
      <c r="Y47" s="119"/>
      <c r="Z47" s="122" t="s">
        <v>121</v>
      </c>
      <c r="AA47" s="122"/>
      <c r="AB47" s="222"/>
      <c r="AC47" s="222"/>
      <c r="AD47" s="120"/>
      <c r="AE47" s="3"/>
      <c r="AF47" s="122" t="s">
        <v>122</v>
      </c>
      <c r="AG47" s="3"/>
      <c r="AH47" s="122" t="s">
        <v>120</v>
      </c>
      <c r="AI47" s="121"/>
      <c r="AJ47" s="3"/>
      <c r="AN47" s="223"/>
      <c r="AO47" s="90"/>
      <c r="AP47" s="90"/>
    </row>
    <row r="48" spans="2:75" s="1" customFormat="1" ht="15" customHeight="1" x14ac:dyDescent="0.25">
      <c r="B48" s="4"/>
      <c r="Y48" s="3" t="s">
        <v>114</v>
      </c>
      <c r="Z48" s="361"/>
      <c r="AA48" s="435"/>
      <c r="AE48" s="3" t="s">
        <v>115</v>
      </c>
      <c r="AF48" s="434"/>
      <c r="AG48" s="435"/>
      <c r="AH48" s="377">
        <f>Z48+AF48</f>
        <v>0</v>
      </c>
      <c r="AI48" s="378"/>
      <c r="AN48" s="224"/>
    </row>
    <row r="49" spans="2:42" s="1" customFormat="1" ht="15" customHeight="1" x14ac:dyDescent="0.25">
      <c r="B49" s="4"/>
      <c r="Y49" s="3" t="s">
        <v>112</v>
      </c>
      <c r="Z49" s="363">
        <f>Juni!Z50</f>
        <v>0</v>
      </c>
      <c r="AA49" s="392"/>
      <c r="AE49" s="3" t="s">
        <v>113</v>
      </c>
      <c r="AF49" s="391">
        <f>Juni!AF50</f>
        <v>0</v>
      </c>
      <c r="AG49" s="392"/>
      <c r="AH49" s="379">
        <f>Z49+AF49</f>
        <v>0</v>
      </c>
      <c r="AI49" s="380"/>
      <c r="AN49" s="224"/>
    </row>
    <row r="50" spans="2:42" s="1" customFormat="1" ht="15" customHeight="1" x14ac:dyDescent="0.25">
      <c r="B50" s="4"/>
      <c r="Y50" s="3" t="s">
        <v>116</v>
      </c>
      <c r="Z50" s="466">
        <f>Z44+Z49-Z48</f>
        <v>0</v>
      </c>
      <c r="AA50" s="432"/>
      <c r="AE50" s="3" t="s">
        <v>117</v>
      </c>
      <c r="AF50" s="466">
        <f>AF44+AF49-AF48</f>
        <v>0</v>
      </c>
      <c r="AG50" s="432"/>
      <c r="AH50" s="377">
        <f>Z50+AF50</f>
        <v>0</v>
      </c>
      <c r="AI50" s="378"/>
      <c r="AM50" s="205">
        <f>ROUNDDOWN(Z50,0)</f>
        <v>0</v>
      </c>
      <c r="AN50" s="205">
        <f>ROUND(Z50-AM50,2)</f>
        <v>0</v>
      </c>
      <c r="AO50" s="158">
        <f>ROUND(AN50*60,0)</f>
        <v>0</v>
      </c>
      <c r="AP50" s="1" t="str">
        <f>AM50&amp;" "&amp;"Std."&amp;" "&amp;AO50&amp;" "&amp;"Min."</f>
        <v>0 Std. 0 Min.</v>
      </c>
    </row>
    <row r="51" spans="2:42" s="1" customFormat="1" ht="15" customHeight="1" x14ac:dyDescent="0.25">
      <c r="B51" s="4"/>
      <c r="Y51" s="3" t="s">
        <v>118</v>
      </c>
      <c r="Z51" s="226"/>
      <c r="AA51" s="227" t="str">
        <f>AP50</f>
        <v>0 Std. 0 Min.</v>
      </c>
      <c r="AE51" s="225" t="s">
        <v>119</v>
      </c>
      <c r="AF51" s="226"/>
      <c r="AG51" s="227" t="str">
        <f>AP51</f>
        <v>0 Std. 0 Min.</v>
      </c>
      <c r="AH51" s="226"/>
      <c r="AI51" s="227" t="str">
        <f>AP52</f>
        <v>0 Std. 0 Min.</v>
      </c>
      <c r="AM51" s="205">
        <f>ROUNDDOWN(AF50,0)</f>
        <v>0</v>
      </c>
      <c r="AN51" s="205">
        <f>ROUND(AF50-AM51,2)</f>
        <v>0</v>
      </c>
      <c r="AO51" s="158">
        <f>ROUND(AN51*60,0)</f>
        <v>0</v>
      </c>
      <c r="AP51" s="1" t="str">
        <f>AM51&amp;" "&amp;"Std."&amp;" "&amp;AO51&amp;" "&amp;"Min."</f>
        <v>0 Std. 0 Min.</v>
      </c>
    </row>
    <row r="52" spans="2:42" s="1" customFormat="1" ht="15" customHeight="1" x14ac:dyDescent="0.25">
      <c r="B52" s="4"/>
      <c r="J52" s="164"/>
      <c r="K52" s="164"/>
      <c r="AI52" s="228"/>
      <c r="AM52" s="205">
        <f>ROUNDDOWN(AH50,0)</f>
        <v>0</v>
      </c>
      <c r="AN52" s="205">
        <f>ROUND(AH50-AM52,2)</f>
        <v>0</v>
      </c>
      <c r="AO52" s="158">
        <f>ROUND(AN52*60,0)</f>
        <v>0</v>
      </c>
      <c r="AP52" s="1" t="str">
        <f>AM52&amp;" "&amp;"Std."&amp;" "&amp;AO52&amp;" "&amp;"Min."</f>
        <v>0 Std. 0 Min.</v>
      </c>
    </row>
    <row r="53" spans="2:42" s="1" customFormat="1" ht="15" customHeight="1" x14ac:dyDescent="0.25">
      <c r="B53" s="4"/>
      <c r="AI53" s="228"/>
    </row>
    <row r="54" spans="2:42" s="1" customFormat="1" ht="15" customHeight="1" x14ac:dyDescent="0.25">
      <c r="B54" s="5"/>
      <c r="C54" s="2"/>
      <c r="D54" s="2"/>
      <c r="E54" s="2"/>
      <c r="F54" s="2"/>
      <c r="G54" s="2"/>
      <c r="H54" s="2"/>
      <c r="K54" s="2"/>
      <c r="L54" s="2"/>
      <c r="M54" s="2"/>
      <c r="N54" s="2"/>
      <c r="O54" s="2"/>
      <c r="P54" s="2"/>
      <c r="Q54" s="2"/>
      <c r="R54" s="2"/>
      <c r="S54" s="2"/>
      <c r="AI54" s="228"/>
    </row>
    <row r="55" spans="2:42" x14ac:dyDescent="0.25">
      <c r="B55" s="4" t="s">
        <v>20</v>
      </c>
      <c r="C55" s="1"/>
      <c r="D55" s="1"/>
      <c r="E55" s="1"/>
      <c r="F55" s="1"/>
      <c r="G55" s="1"/>
      <c r="H55" s="1"/>
      <c r="I55" s="1"/>
      <c r="J55" s="1"/>
      <c r="K55" s="1" t="s">
        <v>23</v>
      </c>
      <c r="L55" s="1"/>
      <c r="M55" s="1"/>
      <c r="N55" s="1"/>
      <c r="O55" s="1"/>
      <c r="P55" s="1"/>
      <c r="Q55" s="1"/>
      <c r="R55" s="1"/>
      <c r="S55" s="1"/>
      <c r="AE55" s="1"/>
      <c r="AF55" s="1"/>
      <c r="AG55" s="1"/>
      <c r="AH55" s="1"/>
      <c r="AI55" s="169"/>
    </row>
    <row r="56" spans="2:42" x14ac:dyDescent="0.25">
      <c r="B56" s="229" t="s">
        <v>89</v>
      </c>
      <c r="C56" s="230"/>
      <c r="D56" s="230"/>
      <c r="E56" s="230"/>
      <c r="F56" s="230"/>
      <c r="G56" s="230"/>
      <c r="H56" s="230"/>
      <c r="I56" s="230"/>
      <c r="J56" s="230" t="s">
        <v>105</v>
      </c>
      <c r="K56" s="230"/>
      <c r="L56" s="230"/>
      <c r="M56" s="230"/>
      <c r="N56" s="230"/>
      <c r="O56" s="230"/>
      <c r="P56" s="230"/>
      <c r="Q56" s="230"/>
      <c r="R56" s="230"/>
      <c r="S56" s="230"/>
      <c r="T56" s="230"/>
      <c r="U56" s="230"/>
      <c r="V56" s="230"/>
      <c r="W56" s="230"/>
      <c r="X56" s="230"/>
      <c r="Y56" s="230"/>
      <c r="Z56" s="230"/>
      <c r="AA56" s="230"/>
      <c r="AB56" s="230"/>
      <c r="AC56" s="89"/>
      <c r="AD56" s="230"/>
      <c r="AE56" s="231"/>
      <c r="AF56" s="230"/>
      <c r="AG56" s="230"/>
      <c r="AH56" s="230"/>
      <c r="AI56" s="232"/>
    </row>
    <row r="76" spans="27:28" x14ac:dyDescent="0.25">
      <c r="AA76" s="425"/>
      <c r="AB76" s="425"/>
    </row>
    <row r="78" spans="27:28" x14ac:dyDescent="0.25">
      <c r="AA78" s="426"/>
      <c r="AB78" s="426"/>
    </row>
    <row r="79" spans="27:28" x14ac:dyDescent="0.25">
      <c r="AA79" s="427"/>
      <c r="AB79" s="427"/>
    </row>
    <row r="80" spans="27:28" x14ac:dyDescent="0.25">
      <c r="AA80" s="427"/>
      <c r="AB80" s="427"/>
    </row>
    <row r="81" spans="27:28" x14ac:dyDescent="0.25">
      <c r="AA81" s="427"/>
      <c r="AB81" s="427"/>
    </row>
    <row r="82" spans="27:28" x14ac:dyDescent="0.25">
      <c r="AA82" s="427"/>
      <c r="AB82" s="427"/>
    </row>
    <row r="83" spans="27:28" x14ac:dyDescent="0.25">
      <c r="AA83" s="427"/>
      <c r="AB83" s="427"/>
    </row>
    <row r="84" spans="27:28" x14ac:dyDescent="0.25">
      <c r="AA84" s="427"/>
      <c r="AB84" s="427"/>
    </row>
    <row r="85" spans="27:28" x14ac:dyDescent="0.25">
      <c r="AA85" s="427"/>
      <c r="AB85" s="427"/>
    </row>
    <row r="86" spans="27:28" x14ac:dyDescent="0.25">
      <c r="AA86" s="427"/>
      <c r="AB86" s="427"/>
    </row>
    <row r="87" spans="27:28" x14ac:dyDescent="0.25">
      <c r="AA87" s="427"/>
      <c r="AB87" s="427"/>
    </row>
    <row r="88" spans="27:28" x14ac:dyDescent="0.25">
      <c r="AA88" s="427"/>
      <c r="AB88" s="427"/>
    </row>
    <row r="89" spans="27:28" x14ac:dyDescent="0.25">
      <c r="AA89" s="427"/>
      <c r="AB89" s="427"/>
    </row>
    <row r="90" spans="27:28" x14ac:dyDescent="0.25">
      <c r="AA90" s="427"/>
      <c r="AB90" s="427"/>
    </row>
    <row r="91" spans="27:28" x14ac:dyDescent="0.25">
      <c r="AA91" s="427"/>
      <c r="AB91" s="427"/>
    </row>
    <row r="92" spans="27:28" x14ac:dyDescent="0.25">
      <c r="AA92" s="427"/>
      <c r="AB92" s="427"/>
    </row>
    <row r="93" spans="27:28" x14ac:dyDescent="0.25">
      <c r="AA93" s="427"/>
      <c r="AB93" s="427"/>
    </row>
    <row r="94" spans="27:28" x14ac:dyDescent="0.25">
      <c r="AA94" s="427"/>
      <c r="AB94" s="427"/>
    </row>
    <row r="95" spans="27:28" x14ac:dyDescent="0.25">
      <c r="AA95" s="427"/>
      <c r="AB95" s="427"/>
    </row>
    <row r="96" spans="27:28" x14ac:dyDescent="0.25">
      <c r="AA96" s="427"/>
      <c r="AB96" s="427"/>
    </row>
    <row r="97" spans="27:28" x14ac:dyDescent="0.25">
      <c r="AA97" s="427"/>
      <c r="AB97" s="427"/>
    </row>
    <row r="98" spans="27:28" x14ac:dyDescent="0.25">
      <c r="AA98" s="427"/>
      <c r="AB98" s="427"/>
    </row>
    <row r="99" spans="27:28" x14ac:dyDescent="0.25">
      <c r="AA99" s="427"/>
      <c r="AB99" s="427"/>
    </row>
    <row r="100" spans="27:28" x14ac:dyDescent="0.25">
      <c r="AA100" s="427"/>
      <c r="AB100" s="427"/>
    </row>
    <row r="101" spans="27:28" x14ac:dyDescent="0.25">
      <c r="AA101" s="427"/>
      <c r="AB101" s="427"/>
    </row>
    <row r="102" spans="27:28" x14ac:dyDescent="0.25">
      <c r="AA102" s="427"/>
      <c r="AB102" s="427"/>
    </row>
    <row r="103" spans="27:28" x14ac:dyDescent="0.25">
      <c r="AA103" s="427"/>
      <c r="AB103" s="427"/>
    </row>
    <row r="104" spans="27:28" x14ac:dyDescent="0.25">
      <c r="AA104" s="427"/>
      <c r="AB104" s="427"/>
    </row>
    <row r="105" spans="27:28" x14ac:dyDescent="0.25">
      <c r="AA105" s="427"/>
      <c r="AB105" s="427"/>
    </row>
    <row r="106" spans="27:28" x14ac:dyDescent="0.25">
      <c r="AA106" s="427"/>
      <c r="AB106" s="427"/>
    </row>
    <row r="107" spans="27:28" x14ac:dyDescent="0.25">
      <c r="AA107" s="427"/>
      <c r="AB107" s="427"/>
    </row>
    <row r="108" spans="27:28" x14ac:dyDescent="0.25">
      <c r="AA108" s="427"/>
      <c r="AB108" s="427"/>
    </row>
    <row r="109" spans="27:28" x14ac:dyDescent="0.25">
      <c r="AA109" s="428"/>
      <c r="AB109" s="428"/>
    </row>
  </sheetData>
  <sheetProtection algorithmName="SHA-512" hashValue="H1SWu4MaEiLD460rdQDPbrQHIo0saubClLOCgaT00ZWA4W8iopn1Gs1roXjvC4TNImiup4fPiktta0Ejl+gqig==" saltValue="xLblB3KbN5xLEe0mpl1CDw==" spinCount="100000" sheet="1" objects="1" scenarios="1"/>
  <mergeCells count="281">
    <mergeCell ref="AA95:AB95"/>
    <mergeCell ref="AA96:AB96"/>
    <mergeCell ref="AA97:AB97"/>
    <mergeCell ref="AA98:AB98"/>
    <mergeCell ref="AA99:AB99"/>
    <mergeCell ref="AA100:AB100"/>
    <mergeCell ref="AA107:AB107"/>
    <mergeCell ref="AA108:AB108"/>
    <mergeCell ref="AA109:AB109"/>
    <mergeCell ref="AA101:AB101"/>
    <mergeCell ref="AA102:AB102"/>
    <mergeCell ref="AA103:AB103"/>
    <mergeCell ref="AA104:AB104"/>
    <mergeCell ref="AA105:AB105"/>
    <mergeCell ref="AA106:AB106"/>
    <mergeCell ref="AA86:AB86"/>
    <mergeCell ref="AA87:AB87"/>
    <mergeCell ref="AA88:AB88"/>
    <mergeCell ref="AA89:AB89"/>
    <mergeCell ref="AA90:AB90"/>
    <mergeCell ref="AA91:AB91"/>
    <mergeCell ref="AA92:AB92"/>
    <mergeCell ref="AA93:AB93"/>
    <mergeCell ref="AA94:AB94"/>
    <mergeCell ref="AA76:AB76"/>
    <mergeCell ref="AA78:AB78"/>
    <mergeCell ref="AA79:AB79"/>
    <mergeCell ref="AA80:AB80"/>
    <mergeCell ref="AA81:AB81"/>
    <mergeCell ref="AA82:AB82"/>
    <mergeCell ref="AA83:AB83"/>
    <mergeCell ref="AA84:AB84"/>
    <mergeCell ref="AA85:AB85"/>
    <mergeCell ref="AF48:AG48"/>
    <mergeCell ref="AH48:AI48"/>
    <mergeCell ref="AF49:AG49"/>
    <mergeCell ref="AH49:AI49"/>
    <mergeCell ref="Z50:AA50"/>
    <mergeCell ref="AF50:AG50"/>
    <mergeCell ref="AH50:AI50"/>
    <mergeCell ref="Z48:AA48"/>
    <mergeCell ref="Z49:AA49"/>
    <mergeCell ref="AD40:AE40"/>
    <mergeCell ref="AF40:AG40"/>
    <mergeCell ref="AO40:AP40"/>
    <mergeCell ref="AD41:AE41"/>
    <mergeCell ref="AF41:AG41"/>
    <mergeCell ref="AO41:AP41"/>
    <mergeCell ref="AD42:AE42"/>
    <mergeCell ref="AF42:AG42"/>
    <mergeCell ref="AO42:AP42"/>
    <mergeCell ref="AD37:AE37"/>
    <mergeCell ref="AF37:AG37"/>
    <mergeCell ref="AO37:AP37"/>
    <mergeCell ref="AB38:AC38"/>
    <mergeCell ref="AD38:AE38"/>
    <mergeCell ref="AF38:AG38"/>
    <mergeCell ref="AO38:AP38"/>
    <mergeCell ref="AB39:AC39"/>
    <mergeCell ref="AD39:AE39"/>
    <mergeCell ref="AF39:AG39"/>
    <mergeCell ref="AO39:AP39"/>
    <mergeCell ref="AB34:AC34"/>
    <mergeCell ref="AD34:AE34"/>
    <mergeCell ref="AF34:AG34"/>
    <mergeCell ref="AO34:AP34"/>
    <mergeCell ref="AB35:AC35"/>
    <mergeCell ref="AD35:AE35"/>
    <mergeCell ref="AF35:AG35"/>
    <mergeCell ref="AO35:AP35"/>
    <mergeCell ref="AB36:AC36"/>
    <mergeCell ref="AD36:AE36"/>
    <mergeCell ref="AF36:AG36"/>
    <mergeCell ref="AO36:AP36"/>
    <mergeCell ref="AB31:AC31"/>
    <mergeCell ref="AD31:AE31"/>
    <mergeCell ref="AF31:AG31"/>
    <mergeCell ref="AO31:AP31"/>
    <mergeCell ref="AB32:AC32"/>
    <mergeCell ref="AD32:AE32"/>
    <mergeCell ref="AF32:AG32"/>
    <mergeCell ref="AO32:AP32"/>
    <mergeCell ref="AB33:AC33"/>
    <mergeCell ref="AD33:AE33"/>
    <mergeCell ref="AF33:AG33"/>
    <mergeCell ref="AO33:AP33"/>
    <mergeCell ref="AB28:AC28"/>
    <mergeCell ref="AD28:AE28"/>
    <mergeCell ref="AF28:AG28"/>
    <mergeCell ref="AO28:AP28"/>
    <mergeCell ref="AB29:AC29"/>
    <mergeCell ref="AD29:AE29"/>
    <mergeCell ref="AF29:AG29"/>
    <mergeCell ref="AO29:AP29"/>
    <mergeCell ref="AB30:AC30"/>
    <mergeCell ref="AD30:AE30"/>
    <mergeCell ref="AF30:AG30"/>
    <mergeCell ref="AO30:AP30"/>
    <mergeCell ref="AB25:AC25"/>
    <mergeCell ref="AD25:AE25"/>
    <mergeCell ref="AF25:AG25"/>
    <mergeCell ref="AO25:AP25"/>
    <mergeCell ref="AB26:AC26"/>
    <mergeCell ref="AD26:AE26"/>
    <mergeCell ref="AF26:AG26"/>
    <mergeCell ref="AO26:AP26"/>
    <mergeCell ref="AB27:AC27"/>
    <mergeCell ref="AD27:AE27"/>
    <mergeCell ref="AF27:AG27"/>
    <mergeCell ref="AO27:AP27"/>
    <mergeCell ref="AB22:AC22"/>
    <mergeCell ref="AD22:AE22"/>
    <mergeCell ref="AF22:AG22"/>
    <mergeCell ref="AO22:AP22"/>
    <mergeCell ref="AB23:AC23"/>
    <mergeCell ref="AD23:AE23"/>
    <mergeCell ref="AF23:AG23"/>
    <mergeCell ref="AO23:AP23"/>
    <mergeCell ref="AB24:AC24"/>
    <mergeCell ref="AD24:AE24"/>
    <mergeCell ref="AF24:AG24"/>
    <mergeCell ref="AO24:AP24"/>
    <mergeCell ref="AD19:AE19"/>
    <mergeCell ref="AF19:AG19"/>
    <mergeCell ref="AO19:AP19"/>
    <mergeCell ref="AB20:AC20"/>
    <mergeCell ref="AD20:AE20"/>
    <mergeCell ref="AF20:AG20"/>
    <mergeCell ref="AO20:AP20"/>
    <mergeCell ref="AB21:AC21"/>
    <mergeCell ref="AD21:AE21"/>
    <mergeCell ref="AF21:AG21"/>
    <mergeCell ref="AO21:AP21"/>
    <mergeCell ref="K44:L44"/>
    <mergeCell ref="N44:O44"/>
    <mergeCell ref="T44:U44"/>
    <mergeCell ref="V44:W44"/>
    <mergeCell ref="AO13:AP13"/>
    <mergeCell ref="AO14:AP14"/>
    <mergeCell ref="AB15:AC15"/>
    <mergeCell ref="AD15:AE15"/>
    <mergeCell ref="AF15:AG15"/>
    <mergeCell ref="AO15:AP15"/>
    <mergeCell ref="AB14:AC14"/>
    <mergeCell ref="AD14:AE14"/>
    <mergeCell ref="AF14:AG14"/>
    <mergeCell ref="AF16:AG16"/>
    <mergeCell ref="AO16:AP16"/>
    <mergeCell ref="AB17:AC17"/>
    <mergeCell ref="AD17:AE17"/>
    <mergeCell ref="AF17:AG17"/>
    <mergeCell ref="AO17:AP17"/>
    <mergeCell ref="AB18:AC18"/>
    <mergeCell ref="AD18:AE18"/>
    <mergeCell ref="AF18:AG18"/>
    <mergeCell ref="AO18:AP18"/>
    <mergeCell ref="AB19:AC19"/>
    <mergeCell ref="AO46:AP46"/>
    <mergeCell ref="AH46:AI46"/>
    <mergeCell ref="Z42:AA42"/>
    <mergeCell ref="Z43:AA43"/>
    <mergeCell ref="V41:W41"/>
    <mergeCell ref="X41:Y41"/>
    <mergeCell ref="AB41:AC41"/>
    <mergeCell ref="V42:W42"/>
    <mergeCell ref="X42:Y42"/>
    <mergeCell ref="X46:Y46"/>
    <mergeCell ref="AD46:AE46"/>
    <mergeCell ref="X44:Y44"/>
    <mergeCell ref="Z44:AA44"/>
    <mergeCell ref="AF43:AG43"/>
    <mergeCell ref="AO43:AP43"/>
    <mergeCell ref="AB44:AC44"/>
    <mergeCell ref="AD44:AE44"/>
    <mergeCell ref="AF44:AG44"/>
    <mergeCell ref="AO44:AP44"/>
    <mergeCell ref="AD43:AE43"/>
    <mergeCell ref="X43:Y43"/>
    <mergeCell ref="V43:W43"/>
    <mergeCell ref="AB42:AC42"/>
    <mergeCell ref="V40:W40"/>
    <mergeCell ref="V39:W39"/>
    <mergeCell ref="V38:W38"/>
    <mergeCell ref="X38:Y38"/>
    <mergeCell ref="X39:Y39"/>
    <mergeCell ref="Z41:AA41"/>
    <mergeCell ref="AB43:AC43"/>
    <mergeCell ref="AB40:AC40"/>
    <mergeCell ref="Z36:AA36"/>
    <mergeCell ref="Z37:AA37"/>
    <mergeCell ref="Z38:AA38"/>
    <mergeCell ref="X40:Y40"/>
    <mergeCell ref="V36:W36"/>
    <mergeCell ref="V37:W37"/>
    <mergeCell ref="X36:Y36"/>
    <mergeCell ref="X37:Y37"/>
    <mergeCell ref="Z39:AA39"/>
    <mergeCell ref="Z40:AA40"/>
    <mergeCell ref="AB37:AC37"/>
    <mergeCell ref="Z32:AA32"/>
    <mergeCell ref="V32:W32"/>
    <mergeCell ref="V33:W33"/>
    <mergeCell ref="X32:Y32"/>
    <mergeCell ref="X33:Y33"/>
    <mergeCell ref="Z35:AA35"/>
    <mergeCell ref="Z33:AA33"/>
    <mergeCell ref="Z34:AA34"/>
    <mergeCell ref="V34:W34"/>
    <mergeCell ref="V35:W35"/>
    <mergeCell ref="X34:Y34"/>
    <mergeCell ref="X35:Y35"/>
    <mergeCell ref="Z28:AA28"/>
    <mergeCell ref="V28:W28"/>
    <mergeCell ref="V29:W29"/>
    <mergeCell ref="X28:Y28"/>
    <mergeCell ref="X29:Y29"/>
    <mergeCell ref="Z29:AA29"/>
    <mergeCell ref="Z30:AA30"/>
    <mergeCell ref="V30:W30"/>
    <mergeCell ref="V31:W31"/>
    <mergeCell ref="X30:Y30"/>
    <mergeCell ref="X31:Y31"/>
    <mergeCell ref="Z31:AA31"/>
    <mergeCell ref="Z24:AA24"/>
    <mergeCell ref="V24:W24"/>
    <mergeCell ref="V25:W25"/>
    <mergeCell ref="X24:Y24"/>
    <mergeCell ref="X25:Y25"/>
    <mergeCell ref="Z25:AA25"/>
    <mergeCell ref="Z26:AA26"/>
    <mergeCell ref="V26:W26"/>
    <mergeCell ref="V27:W27"/>
    <mergeCell ref="X26:Y26"/>
    <mergeCell ref="X27:Y27"/>
    <mergeCell ref="Z27:AA27"/>
    <mergeCell ref="Z20:AA20"/>
    <mergeCell ref="V20:W20"/>
    <mergeCell ref="V21:W21"/>
    <mergeCell ref="X20:Y20"/>
    <mergeCell ref="X21:Y21"/>
    <mergeCell ref="Z21:AA21"/>
    <mergeCell ref="Z22:AA22"/>
    <mergeCell ref="V22:W22"/>
    <mergeCell ref="V23:W23"/>
    <mergeCell ref="X22:Y22"/>
    <mergeCell ref="X23:Y23"/>
    <mergeCell ref="Z23:AA23"/>
    <mergeCell ref="V16:W16"/>
    <mergeCell ref="V17:W17"/>
    <mergeCell ref="X16:Y16"/>
    <mergeCell ref="X17:Y17"/>
    <mergeCell ref="Z17:AA17"/>
    <mergeCell ref="Z18:AA18"/>
    <mergeCell ref="V18:W18"/>
    <mergeCell ref="V19:W19"/>
    <mergeCell ref="X18:Y18"/>
    <mergeCell ref="X19:Y19"/>
    <mergeCell ref="Z19:AA19"/>
    <mergeCell ref="Z13:AA13"/>
    <mergeCell ref="Z14:AA14"/>
    <mergeCell ref="Z11:AA11"/>
    <mergeCell ref="Z15:AA15"/>
    <mergeCell ref="Z16:AA16"/>
    <mergeCell ref="AD11:AE11"/>
    <mergeCell ref="AF11:AG11"/>
    <mergeCell ref="AB13:AC13"/>
    <mergeCell ref="AD13:AE13"/>
    <mergeCell ref="AF13:AG13"/>
    <mergeCell ref="AB16:AC16"/>
    <mergeCell ref="AD16:AE16"/>
    <mergeCell ref="H8:L8"/>
    <mergeCell ref="X11:Y11"/>
    <mergeCell ref="H5:L5"/>
    <mergeCell ref="M5:O5"/>
    <mergeCell ref="H7:L7"/>
    <mergeCell ref="V13:W13"/>
    <mergeCell ref="V14:W14"/>
    <mergeCell ref="V15:W15"/>
    <mergeCell ref="X13:Y13"/>
    <mergeCell ref="X14:Y14"/>
    <mergeCell ref="X15:Y15"/>
  </mergeCells>
  <conditionalFormatting sqref="B13:B43">
    <cfRule type="expression" dxfId="161" priority="52" stopIfTrue="1">
      <formula>WEEKDAY(C13)=7</formula>
    </cfRule>
    <cfRule type="expression" dxfId="160" priority="53" stopIfTrue="1">
      <formula>WEEKDAY(C13)=1</formula>
    </cfRule>
  </conditionalFormatting>
  <conditionalFormatting sqref="C13:C43">
    <cfRule type="expression" dxfId="159" priority="54" stopIfTrue="1">
      <formula>WEEKDAY(C13)=7</formula>
    </cfRule>
    <cfRule type="expression" dxfId="158" priority="55" stopIfTrue="1">
      <formula>WEEKDAY(C13)=1</formula>
    </cfRule>
  </conditionalFormatting>
  <conditionalFormatting sqref="D13:D43">
    <cfRule type="expression" dxfId="157" priority="56" stopIfTrue="1">
      <formula>WEEKDAY(C13)=7</formula>
    </cfRule>
    <cfRule type="expression" dxfId="156" priority="57" stopIfTrue="1">
      <formula>WEEKDAY(C13)=1</formula>
    </cfRule>
  </conditionalFormatting>
  <conditionalFormatting sqref="E13:O43 V13:V43">
    <cfRule type="expression" dxfId="155" priority="8" stopIfTrue="1">
      <formula>WEEKDAY($C13)=7</formula>
    </cfRule>
    <cfRule type="expression" dxfId="154" priority="9" stopIfTrue="1">
      <formula>WEEKDAY($C13)=1</formula>
    </cfRule>
  </conditionalFormatting>
  <conditionalFormatting sqref="X13:X43 Z13:Z43">
    <cfRule type="expression" dxfId="153" priority="80" stopIfTrue="1">
      <formula>WEEKDAY($C13)=7</formula>
    </cfRule>
    <cfRule type="expression" dxfId="152" priority="81" stopIfTrue="1">
      <formula>WEEKDAY($C13)=1</formula>
    </cfRule>
  </conditionalFormatting>
  <conditionalFormatting sqref="AB13:AB43">
    <cfRule type="expression" dxfId="151" priority="68" stopIfTrue="1">
      <formula>WEEKDAY($C13)=7</formula>
    </cfRule>
    <cfRule type="expression" dxfId="150" priority="69" stopIfTrue="1">
      <formula>WEEKDAY($C13)=1</formula>
    </cfRule>
  </conditionalFormatting>
  <conditionalFormatting sqref="AD13:AD43">
    <cfRule type="expression" dxfId="149" priority="64" stopIfTrue="1">
      <formula>WEEKDAY($C13)=7</formula>
    </cfRule>
    <cfRule type="expression" dxfId="148" priority="65" stopIfTrue="1">
      <formula>WEEKDAY($C13)=1</formula>
    </cfRule>
  </conditionalFormatting>
  <conditionalFormatting sqref="AF13:AF43">
    <cfRule type="expression" dxfId="147" priority="62" stopIfTrue="1">
      <formula>WEEKDAY($C13)=7</formula>
    </cfRule>
    <cfRule type="expression" dxfId="146" priority="63" stopIfTrue="1">
      <formula>WEEKDAY($C13)=1</formula>
    </cfRule>
  </conditionalFormatting>
  <conditionalFormatting sqref="AH13:AI43">
    <cfRule type="expression" dxfId="145" priority="58" stopIfTrue="1">
      <formula>WEEKDAY($C13)=7</formula>
    </cfRule>
    <cfRule type="expression" dxfId="144" priority="59" stopIfTrue="1">
      <formula>WEEKDAY($C13)=1</formula>
    </cfRule>
  </conditionalFormatting>
  <conditionalFormatting sqref="AW2">
    <cfRule type="expression" dxfId="143" priority="60" stopIfTrue="1">
      <formula>WEEKDAY($C2)=7</formula>
    </cfRule>
    <cfRule type="expression" dxfId="142" priority="61" stopIfTrue="1">
      <formula>WEEKDAY($C2)=1</formula>
    </cfRule>
  </conditionalFormatting>
  <conditionalFormatting sqref="P13:R28">
    <cfRule type="expression" dxfId="141" priority="7" stopIfTrue="1">
      <formula>WEEKDAY($C13)=7</formula>
    </cfRule>
  </conditionalFormatting>
  <conditionalFormatting sqref="P29:R43">
    <cfRule type="expression" dxfId="140" priority="6" stopIfTrue="1">
      <formula>WEEKDAY($C29)=7</formula>
    </cfRule>
  </conditionalFormatting>
  <conditionalFormatting sqref="P13:R43">
    <cfRule type="expression" dxfId="139" priority="5" stopIfTrue="1">
      <formula>WEEKDAY($C13)=1</formula>
    </cfRule>
  </conditionalFormatting>
  <conditionalFormatting sqref="S13:U28">
    <cfRule type="expression" dxfId="138" priority="4" stopIfTrue="1">
      <formula>WEEKDAY($C13)=7</formula>
    </cfRule>
  </conditionalFormatting>
  <conditionalFormatting sqref="S29:U43">
    <cfRule type="expression" dxfId="137" priority="2" stopIfTrue="1">
      <formula>WEEKDAY($C29)=7</formula>
    </cfRule>
  </conditionalFormatting>
  <conditionalFormatting sqref="S29:U43">
    <cfRule type="expression" dxfId="136" priority="3" stopIfTrue="1">
      <formula>WEEKDAY($C29)=1</formula>
    </cfRule>
  </conditionalFormatting>
  <conditionalFormatting sqref="S13:U28">
    <cfRule type="expression" dxfId="135" priority="1" stopIfTrue="1">
      <formula>WEEKDAY($C13)=1</formula>
    </cfRule>
  </conditionalFormatting>
  <dataValidations count="1">
    <dataValidation type="time" allowBlank="1" showInputMessage="1" showErrorMessage="1" error="Zeit ungültig" sqref="S13" xr:uid="{00000000-0002-0000-0800-000000000000}">
      <formula1>0.5</formula1>
      <formula2>0.75</formula2>
    </dataValidation>
  </dataValidations>
  <pageMargins left="0" right="0" top="0" bottom="0" header="0" footer="0"/>
  <pageSetup paperSize="9" scale="56"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14</vt:i4>
      </vt:variant>
    </vt:vector>
  </HeadingPairs>
  <TitlesOfParts>
    <vt:vector size="28" baseType="lpstr">
      <vt:lpstr>Persönliche_Daten</vt:lpstr>
      <vt:lpstr>Jahresübersicht</vt:lpstr>
      <vt:lpstr>Januar</vt:lpstr>
      <vt:lpstr>Februar</vt:lpstr>
      <vt:lpstr>März</vt:lpstr>
      <vt:lpstr>April</vt:lpstr>
      <vt:lpstr>Mai</vt:lpstr>
      <vt:lpstr>Juni</vt:lpstr>
      <vt:lpstr>Juli</vt:lpstr>
      <vt:lpstr>August</vt:lpstr>
      <vt:lpstr>September</vt:lpstr>
      <vt:lpstr>Oktober</vt:lpstr>
      <vt:lpstr>November</vt:lpstr>
      <vt:lpstr>Dezember</vt:lpstr>
      <vt:lpstr>April!Druckbereich</vt:lpstr>
      <vt:lpstr>August!Druckbereich</vt:lpstr>
      <vt:lpstr>Dezember!Druckbereich</vt:lpstr>
      <vt:lpstr>Februar!Druckbereich</vt:lpstr>
      <vt:lpstr>Januar!Druckbereich</vt:lpstr>
      <vt:lpstr>Juli!Druckbereich</vt:lpstr>
      <vt:lpstr>Juni!Druckbereich</vt:lpstr>
      <vt:lpstr>Mai!Druckbereich</vt:lpstr>
      <vt:lpstr>März!Druckbereich</vt:lpstr>
      <vt:lpstr>November!Druckbereich</vt:lpstr>
      <vt:lpstr>Oktober!Druckbereich</vt:lpstr>
      <vt:lpstr>Persönliche_Daten!Druckbereich</vt:lpstr>
      <vt:lpstr>September!Druckbereich</vt:lpstr>
      <vt:lpstr>Jahr</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Weber Ralph</cp:lastModifiedBy>
  <cp:lastPrinted>2022-11-23T08:55:28Z</cp:lastPrinted>
  <dcterms:created xsi:type="dcterms:W3CDTF">1999-09-14T11:21:58Z</dcterms:created>
  <dcterms:modified xsi:type="dcterms:W3CDTF">2026-02-23T16:41:42Z</dcterms:modified>
</cp:coreProperties>
</file>